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0" windowWidth="15480" windowHeight="9120"/>
  </bookViews>
  <sheets>
    <sheet name="ТРАФАРЕТ" sheetId="1" r:id="rId1"/>
  </sheets>
  <definedNames>
    <definedName name="_FilterDatabase" localSheetId="0" hidden="1">ТРАФАРЕТ!$A$7:$Q$129</definedName>
    <definedName name="_xlnm.Print_Area" localSheetId="0">ТРАФАРЕТ!$A$1:$M$139</definedName>
  </definedNames>
  <calcPr calcId="145621"/>
</workbook>
</file>

<file path=xl/calcChain.xml><?xml version="1.0" encoding="utf-8"?>
<calcChain xmlns="http://schemas.openxmlformats.org/spreadsheetml/2006/main">
  <c r="F30" i="1" l="1"/>
  <c r="E30" i="1"/>
  <c r="F29" i="1"/>
  <c r="E29" i="1"/>
  <c r="F28" i="1"/>
  <c r="E28" i="1"/>
  <c r="F27" i="1"/>
  <c r="E27" i="1"/>
  <c r="F8" i="1" l="1"/>
  <c r="E8" i="1"/>
  <c r="F9" i="1"/>
  <c r="E9" i="1" s="1"/>
  <c r="F10" i="1"/>
  <c r="E10" i="1"/>
  <c r="I11" i="1"/>
  <c r="J13" i="1"/>
  <c r="F13" i="1" s="1"/>
  <c r="E13" i="1" s="1"/>
  <c r="K13" i="1"/>
  <c r="L13" i="1"/>
  <c r="M13" i="1"/>
  <c r="E15" i="1"/>
  <c r="F15" i="1"/>
  <c r="F16" i="1"/>
  <c r="E16" i="1" s="1"/>
  <c r="F17" i="1"/>
  <c r="E17" i="1" s="1"/>
  <c r="G18" i="1"/>
  <c r="G11" i="1"/>
  <c r="F20" i="1"/>
  <c r="E20" i="1" s="1"/>
  <c r="F21" i="1"/>
  <c r="E21" i="1"/>
  <c r="J21" i="1"/>
  <c r="J18" i="1" s="1"/>
  <c r="K21" i="1"/>
  <c r="K18" i="1" s="1"/>
  <c r="L21" i="1"/>
  <c r="L18" i="1"/>
  <c r="L11" i="1"/>
  <c r="M21" i="1"/>
  <c r="M18" i="1" s="1"/>
  <c r="M11" i="1" s="1"/>
  <c r="F23" i="1"/>
  <c r="E23" i="1"/>
  <c r="F24" i="1"/>
  <c r="E24" i="1" s="1"/>
  <c r="F25" i="1"/>
  <c r="E25" i="1"/>
  <c r="F26" i="1"/>
  <c r="E26" i="1" s="1"/>
  <c r="F32" i="1"/>
  <c r="E32" i="1"/>
  <c r="F33" i="1"/>
  <c r="E33" i="1" s="1"/>
  <c r="G34" i="1"/>
  <c r="H34" i="1"/>
  <c r="H11" i="1"/>
  <c r="J34" i="1"/>
  <c r="F34" i="1" s="1"/>
  <c r="E34" i="1" s="1"/>
  <c r="K34" i="1"/>
  <c r="L34" i="1"/>
  <c r="M34" i="1"/>
  <c r="F36" i="1"/>
  <c r="E36" i="1" s="1"/>
  <c r="F37" i="1"/>
  <c r="E37" i="1"/>
  <c r="F38" i="1"/>
  <c r="E38" i="1" s="1"/>
  <c r="G39" i="1"/>
  <c r="H39" i="1"/>
  <c r="F39" i="1" s="1"/>
  <c r="E39" i="1" s="1"/>
  <c r="I39" i="1"/>
  <c r="J39" i="1"/>
  <c r="K39" i="1"/>
  <c r="L39" i="1"/>
  <c r="M39" i="1"/>
  <c r="F41" i="1"/>
  <c r="E41" i="1" s="1"/>
  <c r="F42" i="1"/>
  <c r="E42" i="1" s="1"/>
  <c r="F43" i="1"/>
  <c r="E43" i="1" s="1"/>
  <c r="E44" i="1"/>
  <c r="F44" i="1"/>
  <c r="F45" i="1"/>
  <c r="E45" i="1" s="1"/>
  <c r="F46" i="1"/>
  <c r="E46" i="1" s="1"/>
  <c r="F47" i="1"/>
  <c r="E47" i="1" s="1"/>
  <c r="I50" i="1"/>
  <c r="F52" i="1"/>
  <c r="E52" i="1" s="1"/>
  <c r="G53" i="1"/>
  <c r="H53" i="1"/>
  <c r="H50" i="1" s="1"/>
  <c r="J53" i="1"/>
  <c r="F53" i="1"/>
  <c r="E53" i="1" s="1"/>
  <c r="K53" i="1"/>
  <c r="L53" i="1"/>
  <c r="L50" i="1"/>
  <c r="M53" i="1"/>
  <c r="M50" i="1"/>
  <c r="F55" i="1"/>
  <c r="E55" i="1" s="1"/>
  <c r="F56" i="1"/>
  <c r="E56" i="1" s="1"/>
  <c r="E57" i="1"/>
  <c r="F57" i="1"/>
  <c r="F58" i="1"/>
  <c r="E58" i="1" s="1"/>
  <c r="F59" i="1"/>
  <c r="E59" i="1" s="1"/>
  <c r="G60" i="1"/>
  <c r="G50" i="1"/>
  <c r="H60" i="1"/>
  <c r="J60" i="1"/>
  <c r="K60" i="1"/>
  <c r="K50" i="1"/>
  <c r="L60" i="1"/>
  <c r="M60" i="1"/>
  <c r="F62" i="1"/>
  <c r="E62" i="1" s="1"/>
  <c r="E63" i="1"/>
  <c r="F63" i="1"/>
  <c r="F64" i="1"/>
  <c r="E64" i="1" s="1"/>
  <c r="F65" i="1"/>
  <c r="E65" i="1" s="1"/>
  <c r="G66" i="1"/>
  <c r="F66" i="1"/>
  <c r="E66" i="1" s="1"/>
  <c r="H66" i="1"/>
  <c r="I66" i="1"/>
  <c r="J66" i="1"/>
  <c r="K66" i="1"/>
  <c r="L66" i="1"/>
  <c r="M66" i="1"/>
  <c r="M48" i="1" s="1"/>
  <c r="F68" i="1"/>
  <c r="E68" i="1" s="1"/>
  <c r="F69" i="1"/>
  <c r="E69" i="1"/>
  <c r="E70" i="1"/>
  <c r="F70" i="1"/>
  <c r="F73" i="1"/>
  <c r="E73" i="1" s="1"/>
  <c r="E74" i="1"/>
  <c r="F74" i="1"/>
  <c r="F75" i="1"/>
  <c r="E75" i="1" s="1"/>
  <c r="F76" i="1"/>
  <c r="E76" i="1" s="1"/>
  <c r="G77" i="1"/>
  <c r="H77" i="1"/>
  <c r="I77" i="1"/>
  <c r="F77" i="1" s="1"/>
  <c r="E77" i="1" s="1"/>
  <c r="J77" i="1"/>
  <c r="K77" i="1"/>
  <c r="L77" i="1"/>
  <c r="L71" i="1" s="1"/>
  <c r="M77" i="1"/>
  <c r="F79" i="1"/>
  <c r="E79" i="1"/>
  <c r="F80" i="1"/>
  <c r="E80" i="1" s="1"/>
  <c r="F81" i="1"/>
  <c r="E81" i="1" s="1"/>
  <c r="E82" i="1"/>
  <c r="F82" i="1"/>
  <c r="F83" i="1"/>
  <c r="E83" i="1"/>
  <c r="F84" i="1"/>
  <c r="E84" i="1" s="1"/>
  <c r="G85" i="1"/>
  <c r="H85" i="1"/>
  <c r="I85" i="1"/>
  <c r="J85" i="1"/>
  <c r="F85" i="1" s="1"/>
  <c r="E85" i="1" s="1"/>
  <c r="K85" i="1"/>
  <c r="L85" i="1"/>
  <c r="M85" i="1"/>
  <c r="M71" i="1"/>
  <c r="F87" i="1"/>
  <c r="E87" i="1" s="1"/>
  <c r="F88" i="1"/>
  <c r="E88" i="1" s="1"/>
  <c r="E89" i="1"/>
  <c r="F89" i="1"/>
  <c r="F90" i="1"/>
  <c r="E90" i="1" s="1"/>
  <c r="F91" i="1"/>
  <c r="E91" i="1" s="1"/>
  <c r="F92" i="1"/>
  <c r="E92" i="1" s="1"/>
  <c r="G93" i="1"/>
  <c r="F93" i="1" s="1"/>
  <c r="E93" i="1" s="1"/>
  <c r="H93" i="1"/>
  <c r="H71" i="1" s="1"/>
  <c r="I93" i="1"/>
  <c r="J93" i="1"/>
  <c r="K93" i="1"/>
  <c r="K71" i="1" s="1"/>
  <c r="K48" i="1" s="1"/>
  <c r="L93" i="1"/>
  <c r="M93" i="1"/>
  <c r="F95" i="1"/>
  <c r="E95" i="1"/>
  <c r="E96" i="1"/>
  <c r="F96" i="1"/>
  <c r="F97" i="1"/>
  <c r="E97" i="1" s="1"/>
  <c r="F98" i="1"/>
  <c r="E98" i="1" s="1"/>
  <c r="F99" i="1"/>
  <c r="E99" i="1"/>
  <c r="E100" i="1"/>
  <c r="F100" i="1"/>
  <c r="G101" i="1"/>
  <c r="G71" i="1" s="1"/>
  <c r="H101" i="1"/>
  <c r="I101" i="1"/>
  <c r="J101" i="1"/>
  <c r="K101" i="1"/>
  <c r="L101" i="1"/>
  <c r="M101" i="1"/>
  <c r="F103" i="1"/>
  <c r="E103" i="1" s="1"/>
  <c r="E104" i="1"/>
  <c r="F104" i="1"/>
  <c r="F105" i="1"/>
  <c r="E105" i="1"/>
  <c r="F106" i="1"/>
  <c r="E106" i="1" s="1"/>
  <c r="G107" i="1"/>
  <c r="H107" i="1"/>
  <c r="I107" i="1"/>
  <c r="J107" i="1"/>
  <c r="F107" i="1" s="1"/>
  <c r="E107" i="1" s="1"/>
  <c r="K107" i="1"/>
  <c r="L107" i="1"/>
  <c r="M107" i="1"/>
  <c r="F109" i="1"/>
  <c r="E109" i="1"/>
  <c r="F110" i="1"/>
  <c r="E110" i="1" s="1"/>
  <c r="F111" i="1"/>
  <c r="E111" i="1" s="1"/>
  <c r="G112" i="1"/>
  <c r="H112" i="1"/>
  <c r="F112" i="1"/>
  <c r="I112" i="1"/>
  <c r="J112" i="1"/>
  <c r="K112" i="1"/>
  <c r="L112" i="1"/>
  <c r="E112" i="1" s="1"/>
  <c r="M112" i="1"/>
  <c r="F114" i="1"/>
  <c r="E114" i="1" s="1"/>
  <c r="E115" i="1"/>
  <c r="F115" i="1"/>
  <c r="F116" i="1"/>
  <c r="E116" i="1"/>
  <c r="F117" i="1"/>
  <c r="E117" i="1" s="1"/>
  <c r="J118" i="1"/>
  <c r="F120" i="1"/>
  <c r="E120" i="1" s="1"/>
  <c r="F121" i="1"/>
  <c r="E121" i="1"/>
  <c r="G122" i="1"/>
  <c r="G118" i="1" s="1"/>
  <c r="F118" i="1" s="1"/>
  <c r="E118" i="1" s="1"/>
  <c r="H122" i="1"/>
  <c r="H118" i="1"/>
  <c r="I122" i="1"/>
  <c r="I118" i="1" s="1"/>
  <c r="J122" i="1"/>
  <c r="K122" i="1"/>
  <c r="K118" i="1"/>
  <c r="L122" i="1"/>
  <c r="L118" i="1" s="1"/>
  <c r="M122" i="1"/>
  <c r="M118" i="1"/>
  <c r="F124" i="1"/>
  <c r="E124" i="1" s="1"/>
  <c r="F125" i="1"/>
  <c r="E125" i="1" s="1"/>
  <c r="E126" i="1"/>
  <c r="F126" i="1"/>
  <c r="F127" i="1"/>
  <c r="E127" i="1"/>
  <c r="F60" i="1"/>
  <c r="E60" i="1" s="1"/>
  <c r="J50" i="1"/>
  <c r="L48" i="1" l="1"/>
  <c r="F50" i="1"/>
  <c r="E50" i="1" s="1"/>
  <c r="H48" i="1"/>
  <c r="F18" i="1"/>
  <c r="E18" i="1" s="1"/>
  <c r="J11" i="1"/>
  <c r="F11" i="1" s="1"/>
  <c r="E11" i="1" s="1"/>
  <c r="K11" i="1"/>
  <c r="G48" i="1"/>
  <c r="F122" i="1"/>
  <c r="E122" i="1" s="1"/>
  <c r="J71" i="1"/>
  <c r="J48" i="1" s="1"/>
  <c r="F101" i="1"/>
  <c r="E101" i="1" s="1"/>
  <c r="I71" i="1"/>
  <c r="I48" i="1" s="1"/>
  <c r="F71" i="1" l="1"/>
  <c r="E71" i="1" s="1"/>
  <c r="F48" i="1"/>
  <c r="E48" i="1" s="1"/>
</calcChain>
</file>

<file path=xl/sharedStrings.xml><?xml version="1.0" encoding="utf-8"?>
<sst xmlns="http://schemas.openxmlformats.org/spreadsheetml/2006/main" count="621" uniqueCount="216">
  <si>
    <t>Наименование показателя</t>
  </si>
  <si>
    <t>в том числе</t>
  </si>
  <si>
    <t>Планируемый остаток средств на начало планируемого года</t>
  </si>
  <si>
    <t>Объем публичных обязательств, всего</t>
  </si>
  <si>
    <t>(подпись)</t>
  </si>
  <si>
    <t>Дата</t>
  </si>
  <si>
    <t>1.</t>
  </si>
  <si>
    <t>2.</t>
  </si>
  <si>
    <t>Х</t>
  </si>
  <si>
    <t>3.</t>
  </si>
  <si>
    <t>4.</t>
  </si>
  <si>
    <t>из них:</t>
  </si>
  <si>
    <t>в том числе:</t>
  </si>
  <si>
    <t>_______________</t>
  </si>
  <si>
    <t xml:space="preserve"> (расшифровка подписи)</t>
  </si>
  <si>
    <t>Исполнитель</t>
  </si>
  <si>
    <t>Справочно:</t>
  </si>
  <si>
    <t xml:space="preserve">тел. </t>
  </si>
  <si>
    <t>Перечисление остатка субсидии прошлых лет в бюджет города</t>
  </si>
  <si>
    <t>5.</t>
  </si>
  <si>
    <t>6.</t>
  </si>
  <si>
    <t>Руководитель государственного бюджетного (автономного) учреждения (подразделения)</t>
  </si>
  <si>
    <t>Заместитель руководителя государственного бюджетного (автономного) учреждения (подразделения) по финансовым вопросам</t>
  </si>
  <si>
    <t>Главный бухгалтер государственного бюджетного (автономного) учреждения (подразделения)</t>
  </si>
  <si>
    <t>Возврат дебиторской задолженности прошлых лет</t>
  </si>
  <si>
    <t>4.1.</t>
  </si>
  <si>
    <t>4.2.</t>
  </si>
  <si>
    <t>4.3.</t>
  </si>
  <si>
    <t>4.4.</t>
  </si>
  <si>
    <t>4.4.1.</t>
  </si>
  <si>
    <t>Поступления от деятельности студий, кружков, секций, любительских объединений</t>
  </si>
  <si>
    <t>4.4.2.</t>
  </si>
  <si>
    <t>4.4.3.</t>
  </si>
  <si>
    <t>4.4.4.</t>
  </si>
  <si>
    <t>6.1.</t>
  </si>
  <si>
    <t>6.1.1.</t>
  </si>
  <si>
    <t>6.1.2.</t>
  </si>
  <si>
    <t>6.1.3.</t>
  </si>
  <si>
    <t>6.2.</t>
  </si>
  <si>
    <t>6.2.1.</t>
  </si>
  <si>
    <t>6.2.2.</t>
  </si>
  <si>
    <t>охранные услуги</t>
  </si>
  <si>
    <t>6.3.</t>
  </si>
  <si>
    <t>6.3.1.</t>
  </si>
  <si>
    <t>6.4.</t>
  </si>
  <si>
    <t>6.4.1.</t>
  </si>
  <si>
    <t>6.5.</t>
  </si>
  <si>
    <t>6.6.</t>
  </si>
  <si>
    <t>6.7.</t>
  </si>
  <si>
    <t>6.8.</t>
  </si>
  <si>
    <t>7.</t>
  </si>
  <si>
    <t>техническое обслуживание систем вентиляции и других инженерных систем</t>
  </si>
  <si>
    <t>уборка помещений, территории</t>
  </si>
  <si>
    <t>вывоз снега, мусора и твердых бытовых отходов</t>
  </si>
  <si>
    <t>прочие расходы</t>
  </si>
  <si>
    <t>текущий ремонт</t>
  </si>
  <si>
    <t>капитальный ремонт</t>
  </si>
  <si>
    <t>постановочные расходы</t>
  </si>
  <si>
    <t>проведение мероприятий</t>
  </si>
  <si>
    <t>услуги по рекламе</t>
  </si>
  <si>
    <t>прочие работы, услуги</t>
  </si>
  <si>
    <t>капитальный ремонт (проектные работы)</t>
  </si>
  <si>
    <t>музейный фонд</t>
  </si>
  <si>
    <t>библиотечный фонд</t>
  </si>
  <si>
    <t>приобретение оборудования и других основных средств</t>
  </si>
  <si>
    <t>прочее</t>
  </si>
  <si>
    <t>благоустройство территории</t>
  </si>
  <si>
    <t>корма для животных</t>
  </si>
  <si>
    <t>Прочие работы, услуги</t>
  </si>
  <si>
    <t>Планируемый остаток средств на конец планируемого года</t>
  </si>
  <si>
    <t>Прочие выплаты</t>
  </si>
  <si>
    <t>Начисления на выплаты по оплате труда</t>
  </si>
  <si>
    <t>Безвозмездные перечисления государственным и муниципальным организациям</t>
  </si>
  <si>
    <t>Пособия по социальной помощи населению</t>
  </si>
  <si>
    <t>Пенсии, пособия, выплачиваемые организациями сектора государственного управления</t>
  </si>
  <si>
    <t>Увеличение стоимости основных средств</t>
  </si>
  <si>
    <t>Увеличение стоимости нематериальных активов</t>
  </si>
  <si>
    <t>Увеличение стоимости материальных запасов</t>
  </si>
  <si>
    <t>Работы, услуги по содержанию имущества</t>
  </si>
  <si>
    <t>Арендная плата за пользование имуществом</t>
  </si>
  <si>
    <t>Услуги связи</t>
  </si>
  <si>
    <t>Транспортные услуги</t>
  </si>
  <si>
    <t>Коммунальные услуги</t>
  </si>
  <si>
    <t>Плата за экскурсионное обслуживание (путевки)</t>
  </si>
  <si>
    <t>Прочие расходы</t>
  </si>
  <si>
    <t>Стипендии</t>
  </si>
  <si>
    <t>Исполнение судебных актов</t>
  </si>
  <si>
    <t>Уплата прочих налогов, сборов</t>
  </si>
  <si>
    <t>Уплата иных платежей</t>
  </si>
  <si>
    <t>Перечисления международным организациям</t>
  </si>
  <si>
    <t>Взносы в международные организации</t>
  </si>
  <si>
    <t>Премии и гранты</t>
  </si>
  <si>
    <t xml:space="preserve">III. Показатели по поступлениям и выплатам учреждения                                                  </t>
  </si>
  <si>
    <t>№ п/п</t>
  </si>
  <si>
    <t>КОСГУ</t>
  </si>
  <si>
    <t>Операции по счетам, открытым в кредитных организациях в иностранной валюте</t>
  </si>
  <si>
    <t>Субсидия на финансовое обеспечение выполнения государственного задания</t>
  </si>
  <si>
    <t>Поступления от оказания услуг (выполнения работ) на платной основе и от иной приносящей доход деятельности</t>
  </si>
  <si>
    <t>Субсидии, предоставляемые в соответсвии с абзацем вторым пункта 1 статьи 78.1 Бюджетного кодекса Российской Федерации (целевые субсидии)</t>
  </si>
  <si>
    <t>Субсидии на осуществление капитальных вложений</t>
  </si>
  <si>
    <t>всего</t>
  </si>
  <si>
    <t xml:space="preserve">из них гранты </t>
  </si>
  <si>
    <t>Доходы, всего:</t>
  </si>
  <si>
    <t>Доходы от собственности</t>
  </si>
  <si>
    <t>4.1.1.</t>
  </si>
  <si>
    <t>Поступления от использования недвижимого имущества</t>
  </si>
  <si>
    <t>4.1.2.</t>
  </si>
  <si>
    <t>Поступления от использования движимого имущества</t>
  </si>
  <si>
    <t>4.1.3.</t>
  </si>
  <si>
    <t>Иные поступления</t>
  </si>
  <si>
    <t>Доходы от оказания платных услуг (работ)</t>
  </si>
  <si>
    <t>4.2.1.</t>
  </si>
  <si>
    <t>4.2.2.</t>
  </si>
  <si>
    <t>Другие доходы от оказания платных услуг (работ) в рамках установленной деятельности</t>
  </si>
  <si>
    <t xml:space="preserve">Поступления от реализации образовательных программ </t>
  </si>
  <si>
    <t>4.2.3.</t>
  </si>
  <si>
    <t>Иные аналогичные доходы</t>
  </si>
  <si>
    <t>Суммы принудительного изъятия</t>
  </si>
  <si>
    <t>4.3.1.</t>
  </si>
  <si>
    <t>Денежные взыскания (штрафы) за нарушение законодатальства РФ о контрактной системе в сфере закупок товаров, работ, услуг для обеспечения государственных и муниципальных нужд</t>
  </si>
  <si>
    <t>4.3.2.</t>
  </si>
  <si>
    <t>Поступления от денежных взысканий (штрафов) за неисполнение или ненадлежащее исполнение поставщиком (исполнителем, подрядчиком) условий государственных контрактов</t>
  </si>
  <si>
    <t>4.3.3.</t>
  </si>
  <si>
    <t>Прочие поступления от денежных взысканий (штрафов) и иных сумм в возмещение ущерба</t>
  </si>
  <si>
    <t>Прочие доходы</t>
  </si>
  <si>
    <t>Доходы от пожертвований и иных безвозмездных перечислений</t>
  </si>
  <si>
    <t>Доходы целевого характера (гранты)</t>
  </si>
  <si>
    <t>Фонд оплаты труда учреждений</t>
  </si>
  <si>
    <t>Иные выплаты персоналу учреждений, за исключением фонда оплаты труда, всего</t>
  </si>
  <si>
    <t>6.1.2.1.</t>
  </si>
  <si>
    <t>6.1.2.2.</t>
  </si>
  <si>
    <t>6.1.2.3.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</si>
  <si>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</si>
  <si>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Закупка товаров, работ, услуг в целях капитального ремонта государтсвенного (муниципального) имущества, всего</t>
  </si>
  <si>
    <t>6.3.2.</t>
  </si>
  <si>
    <t>6.3.3.</t>
  </si>
  <si>
    <t>6.3.4.</t>
  </si>
  <si>
    <t>6.3.5.</t>
  </si>
  <si>
    <t>6.3.5.1.</t>
  </si>
  <si>
    <t xml:space="preserve">техническое обслуживание систем безопасности и пожарной сигнализации </t>
  </si>
  <si>
    <t>6.3.5.2.</t>
  </si>
  <si>
    <t>6.3.5.3.</t>
  </si>
  <si>
    <t>6.3.5.4.</t>
  </si>
  <si>
    <t>6.3.5.5.</t>
  </si>
  <si>
    <t>6.3.5.6.</t>
  </si>
  <si>
    <t>6.3.6.</t>
  </si>
  <si>
    <t>6.3.6.1.</t>
  </si>
  <si>
    <t>6.3.6.2.</t>
  </si>
  <si>
    <t>6.3.6.3.</t>
  </si>
  <si>
    <t>6.3.6.4.</t>
  </si>
  <si>
    <t>6.3.6.5</t>
  </si>
  <si>
    <t>6.3.7.</t>
  </si>
  <si>
    <t>6.3.8.</t>
  </si>
  <si>
    <t>6.3.8.1.</t>
  </si>
  <si>
    <t>6.3.8.2.</t>
  </si>
  <si>
    <t>6.3.8.3.</t>
  </si>
  <si>
    <t>6.3.8.4.</t>
  </si>
  <si>
    <t>6.3.8.5.</t>
  </si>
  <si>
    <t>6.3.9.</t>
  </si>
  <si>
    <t>6.3.10.</t>
  </si>
  <si>
    <t>6.3.10.1.</t>
  </si>
  <si>
    <t>6.3.10.2.</t>
  </si>
  <si>
    <t>6.3.10.3.</t>
  </si>
  <si>
    <t>6.3.10.4.</t>
  </si>
  <si>
    <t>Пособия, компенсации и иные социальные выплаты гражданам, кроме публичных нормативных обязательств</t>
  </si>
  <si>
    <t>6.4.2.</t>
  </si>
  <si>
    <t>Уплата налогов, сборов и иных платежей</t>
  </si>
  <si>
    <t>6.9.</t>
  </si>
  <si>
    <t>Уплата налога на имущество организаций и земельного налога</t>
  </si>
  <si>
    <t>Субсидии на финансовое обеспечение выполнения государственного задания</t>
  </si>
  <si>
    <t xml:space="preserve">Поступления от реализации входных билетов </t>
  </si>
  <si>
    <t>Объем финансового обеспечения, всего, руб</t>
  </si>
  <si>
    <t>Операции по лицевым счетам, открытым в органах Московского городского казначейства, всего</t>
  </si>
  <si>
    <t>Операции по лицевым счетам, открытым в кредитных организациях города Москвы</t>
  </si>
  <si>
    <t>X</t>
  </si>
  <si>
    <t>4.2.4.</t>
  </si>
  <si>
    <t>Налог на прибыль и НДС</t>
  </si>
  <si>
    <t>6.1.4.</t>
  </si>
  <si>
    <t>Иные выплаты, за исключением фонда оплаты труда учреждений, лицам, привлекаемым согласно законодательству для выполнения отдельных поручений</t>
  </si>
  <si>
    <t>6.1.4.1.</t>
  </si>
  <si>
    <t>6.1.4.2.</t>
  </si>
  <si>
    <t xml:space="preserve">Код по бюджетной классификации Российской Федерации </t>
  </si>
  <si>
    <t>реставрация музейных предметов и музейных коллекций, включенных в состав музейных фондов</t>
  </si>
  <si>
    <t>6.2.3.</t>
  </si>
  <si>
    <t>Расходы на выплаты персоналу, всего</t>
  </si>
  <si>
    <t>Прочая закупка товаров, работ и услуг для обеспечения государственных (муниципальных) нужд, всего</t>
  </si>
  <si>
    <t>4.5.</t>
  </si>
  <si>
    <t>4.6.</t>
  </si>
  <si>
    <t>Уменьшение стоимости основных средств</t>
  </si>
  <si>
    <t>Уменьшение стоимости материальных запасов</t>
  </si>
  <si>
    <t>Строительство (реконструкция) объектов недвижимого имущества государственными (муниципальными) учреждениями</t>
  </si>
  <si>
    <t>6.6.1.</t>
  </si>
  <si>
    <t>6.6.2.</t>
  </si>
  <si>
    <t>прочие расходы, услуги</t>
  </si>
  <si>
    <t>увеличение стоимости основных средств</t>
  </si>
  <si>
    <t>6.1.2.4.</t>
  </si>
  <si>
    <t>6.9.1.</t>
  </si>
  <si>
    <t>6.9.2.</t>
  </si>
  <si>
    <t>6.9.3.</t>
  </si>
  <si>
    <t>6.9.3.1.</t>
  </si>
  <si>
    <t>6.9.3.2.</t>
  </si>
  <si>
    <t>6.9.3.3.</t>
  </si>
  <si>
    <t>6.10.</t>
  </si>
  <si>
    <t>6.1.4.3.</t>
  </si>
  <si>
    <t>6.1.4.4.</t>
  </si>
  <si>
    <t>4.2.2.1.</t>
  </si>
  <si>
    <t>4.2.2.2.</t>
  </si>
  <si>
    <t>4.2.2.3.</t>
  </si>
  <si>
    <t>4.2.2.4.</t>
  </si>
  <si>
    <t>4.2.2.5.</t>
  </si>
  <si>
    <t>Субсидии, предоставляемые в соответствии с абзацем вторым пункта 1 статьи 78.1 Бюджетного кодекса Российской Федерации (целевые субсидии)</t>
  </si>
  <si>
    <t>Выплаты, всего:                                                          (п.6 = п.1+п.2+п.3+п.4-п.5)</t>
  </si>
  <si>
    <t>Иные поступления от оказания платных услуг (работ) продажа программок, буклетов и пр.</t>
  </si>
  <si>
    <t>Иные поступления от оказания платных услуг (работ) организация и проведение мероприятий</t>
  </si>
  <si>
    <t>Иные поступления от оказания платных услуг (работ) гастрольная деятельность</t>
  </si>
  <si>
    <t>Иные поступления от оказания платных услуг (работ)производство и реализация услуг в области общественного питания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</si>
</sst>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3" x14ac:knownFonts="1"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color indexed="8"/>
      <name val="Times New Roman"/>
      <family val="1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b/>
      <sz val="11"/>
      <name val="Times New Roman"/>
      <family val="1"/>
      <charset val="204"/>
    </font>
    <font>
      <u/>
      <sz val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i/>
      <sz val="11"/>
      <name val="Times New Roman"/>
      <family val="1"/>
      <charset val="204"/>
    </font>
    <font>
      <u/>
      <sz val="10"/>
      <color theme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rgb="FFFF0000"/>
      <name val="Times New Roman"/>
      <family val="1"/>
      <charset val="204"/>
    </font>
  </fonts>
  <fills count="17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7">
    <xf numFmtId="0" fontId="0" fillId="0" borderId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10" borderId="0" applyNumberFormat="0" applyBorder="0" applyAlignment="0" applyProtection="0"/>
    <xf numFmtId="0" fontId="3" fillId="4" borderId="1" applyNumberFormat="0" applyAlignment="0" applyProtection="0"/>
    <xf numFmtId="0" fontId="4" fillId="11" borderId="2" applyNumberFormat="0" applyAlignment="0" applyProtection="0"/>
    <xf numFmtId="0" fontId="5" fillId="11" borderId="1" applyNumberFormat="0" applyAlignment="0" applyProtection="0"/>
    <xf numFmtId="0" fontId="30" fillId="0" borderId="0" applyNumberFormat="0" applyFill="0" applyBorder="0" applyAlignment="0" applyProtection="0"/>
    <xf numFmtId="0" fontId="6" fillId="0" borderId="3" applyNumberFormat="0" applyFill="0" applyAlignment="0" applyProtection="0"/>
    <xf numFmtId="0" fontId="7" fillId="0" borderId="4" applyNumberFormat="0" applyFill="0" applyAlignment="0" applyProtection="0"/>
    <xf numFmtId="0" fontId="8" fillId="0" borderId="5" applyNumberFormat="0" applyFill="0" applyAlignment="0" applyProtection="0"/>
    <xf numFmtId="0" fontId="8" fillId="0" borderId="0" applyNumberFormat="0" applyFill="0" applyBorder="0" applyAlignment="0" applyProtection="0"/>
    <xf numFmtId="0" fontId="9" fillId="0" borderId="6" applyNumberFormat="0" applyFill="0" applyAlignment="0" applyProtection="0"/>
    <xf numFmtId="0" fontId="10" fillId="12" borderId="7" applyNumberFormat="0" applyAlignment="0" applyProtection="0"/>
    <xf numFmtId="0" fontId="11" fillId="0" borderId="0" applyNumberFormat="0" applyFill="0" applyBorder="0" applyAlignment="0" applyProtection="0"/>
    <xf numFmtId="0" fontId="12" fillId="13" borderId="0" applyNumberFormat="0" applyBorder="0" applyAlignment="0" applyProtection="0"/>
    <xf numFmtId="0" fontId="31" fillId="0" borderId="0"/>
    <xf numFmtId="0" fontId="19" fillId="0" borderId="0"/>
    <xf numFmtId="0" fontId="13" fillId="2" borderId="0" applyNumberFormat="0" applyBorder="0" applyAlignment="0" applyProtection="0"/>
    <xf numFmtId="0" fontId="14" fillId="0" borderId="0" applyNumberFormat="0" applyFill="0" applyBorder="0" applyAlignment="0" applyProtection="0"/>
    <xf numFmtId="0" fontId="1" fillId="14" borderId="8" applyNumberFormat="0" applyFont="0" applyAlignment="0" applyProtection="0"/>
    <xf numFmtId="0" fontId="15" fillId="0" borderId="9" applyNumberFormat="0" applyFill="0" applyAlignment="0" applyProtection="0"/>
    <xf numFmtId="0" fontId="16" fillId="0" borderId="0" applyNumberFormat="0" applyFill="0" applyBorder="0" applyAlignment="0" applyProtection="0"/>
    <xf numFmtId="0" fontId="17" fillId="3" borderId="0" applyNumberFormat="0" applyBorder="0" applyAlignment="0" applyProtection="0"/>
  </cellStyleXfs>
  <cellXfs count="89">
    <xf numFmtId="0" fontId="0" fillId="0" borderId="0" xfId="0"/>
    <xf numFmtId="0" fontId="18" fillId="0" borderId="0" xfId="0" applyFont="1" applyProtection="1"/>
    <xf numFmtId="0" fontId="21" fillId="0" borderId="0" xfId="20" applyFont="1" applyAlignment="1" applyProtection="1">
      <alignment horizontal="center" vertical="top"/>
    </xf>
    <xf numFmtId="0" fontId="20" fillId="0" borderId="0" xfId="20" applyFont="1" applyAlignment="1" applyProtection="1">
      <alignment horizontal="center" wrapText="1"/>
    </xf>
    <xf numFmtId="0" fontId="22" fillId="0" borderId="0" xfId="20" applyFont="1" applyAlignment="1" applyProtection="1">
      <alignment horizontal="center" wrapText="1"/>
    </xf>
    <xf numFmtId="0" fontId="20" fillId="0" borderId="0" xfId="20" applyFont="1" applyBorder="1" applyProtection="1"/>
    <xf numFmtId="0" fontId="23" fillId="0" borderId="0" xfId="20" applyFont="1" applyBorder="1" applyAlignment="1" applyProtection="1">
      <alignment vertical="justify"/>
    </xf>
    <xf numFmtId="0" fontId="23" fillId="0" borderId="0" xfId="20" applyFont="1" applyBorder="1" applyAlignment="1" applyProtection="1">
      <alignment horizontal="center" vertical="justify"/>
    </xf>
    <xf numFmtId="49" fontId="18" fillId="0" borderId="0" xfId="0" applyNumberFormat="1" applyFont="1" applyProtection="1"/>
    <xf numFmtId="49" fontId="24" fillId="0" borderId="0" xfId="0" applyNumberFormat="1" applyFont="1" applyProtection="1"/>
    <xf numFmtId="0" fontId="25" fillId="0" borderId="0" xfId="20" applyFont="1" applyProtection="1"/>
    <xf numFmtId="4" fontId="25" fillId="0" borderId="0" xfId="20" applyNumberFormat="1" applyFont="1" applyProtection="1"/>
    <xf numFmtId="0" fontId="26" fillId="0" borderId="0" xfId="20" applyFont="1" applyProtection="1"/>
    <xf numFmtId="0" fontId="27" fillId="0" borderId="0" xfId="0" applyFont="1" applyProtection="1"/>
    <xf numFmtId="4" fontId="27" fillId="0" borderId="0" xfId="0" applyNumberFormat="1" applyFont="1" applyBorder="1" applyAlignment="1" applyProtection="1">
      <alignment horizontal="center"/>
    </xf>
    <xf numFmtId="4" fontId="27" fillId="0" borderId="0" xfId="0" applyNumberFormat="1" applyFont="1" applyBorder="1" applyProtection="1"/>
    <xf numFmtId="0" fontId="27" fillId="0" borderId="0" xfId="0" applyFont="1" applyBorder="1" applyProtection="1"/>
    <xf numFmtId="0" fontId="27" fillId="0" borderId="0" xfId="0" applyFont="1" applyBorder="1" applyAlignment="1" applyProtection="1">
      <alignment horizontal="center"/>
    </xf>
    <xf numFmtId="0" fontId="20" fillId="15" borderId="10" xfId="20" applyFont="1" applyFill="1" applyBorder="1" applyAlignment="1" applyProtection="1">
      <alignment vertical="center" wrapText="1"/>
    </xf>
    <xf numFmtId="0" fontId="20" fillId="15" borderId="11" xfId="20" applyFont="1" applyFill="1" applyBorder="1" applyAlignment="1" applyProtection="1">
      <alignment vertical="center" wrapText="1"/>
    </xf>
    <xf numFmtId="0" fontId="20" fillId="0" borderId="12" xfId="20" applyFont="1" applyFill="1" applyBorder="1" applyAlignment="1" applyProtection="1">
      <alignment horizontal="center" vertical="top" wrapText="1"/>
    </xf>
    <xf numFmtId="0" fontId="22" fillId="15" borderId="12" xfId="20" applyFont="1" applyFill="1" applyBorder="1" applyAlignment="1" applyProtection="1">
      <alignment horizontal="center" vertical="center" wrapText="1"/>
    </xf>
    <xf numFmtId="0" fontId="22" fillId="15" borderId="12" xfId="20" applyFont="1" applyFill="1" applyBorder="1" applyAlignment="1" applyProtection="1">
      <alignment horizontal="left" vertical="center" wrapText="1"/>
    </xf>
    <xf numFmtId="0" fontId="22" fillId="15" borderId="12" xfId="20" applyFont="1" applyFill="1" applyBorder="1" applyAlignment="1" applyProtection="1">
      <alignment horizontal="center" vertical="center"/>
    </xf>
    <xf numFmtId="4" fontId="22" fillId="16" borderId="12" xfId="20" applyNumberFormat="1" applyFont="1" applyFill="1" applyBorder="1" applyAlignment="1" applyProtection="1">
      <alignment horizontal="center" vertical="center"/>
    </xf>
    <xf numFmtId="4" fontId="20" fillId="16" borderId="12" xfId="20" applyNumberFormat="1" applyFont="1" applyFill="1" applyBorder="1" applyAlignment="1" applyProtection="1">
      <alignment horizontal="center" vertical="center"/>
    </xf>
    <xf numFmtId="4" fontId="22" fillId="15" borderId="12" xfId="20" applyNumberFormat="1" applyFont="1" applyFill="1" applyBorder="1" applyAlignment="1" applyProtection="1">
      <alignment horizontal="center" vertical="center"/>
      <protection locked="0"/>
    </xf>
    <xf numFmtId="4" fontId="22" fillId="0" borderId="12" xfId="20" applyNumberFormat="1" applyFont="1" applyFill="1" applyBorder="1" applyAlignment="1" applyProtection="1">
      <alignment horizontal="center" vertical="center"/>
      <protection locked="0"/>
    </xf>
    <xf numFmtId="0" fontId="22" fillId="0" borderId="12" xfId="20" applyFont="1" applyFill="1" applyBorder="1" applyAlignment="1" applyProtection="1">
      <alignment horizontal="center" vertical="center" wrapText="1"/>
    </xf>
    <xf numFmtId="0" fontId="22" fillId="0" borderId="12" xfId="20" applyFont="1" applyFill="1" applyBorder="1" applyAlignment="1" applyProtection="1">
      <alignment horizontal="left" vertical="center" wrapText="1"/>
    </xf>
    <xf numFmtId="0" fontId="22" fillId="0" borderId="12" xfId="20" applyFont="1" applyFill="1" applyBorder="1" applyAlignment="1" applyProtection="1">
      <alignment horizontal="center" vertical="center"/>
    </xf>
    <xf numFmtId="4" fontId="22" fillId="0" borderId="12" xfId="20" applyNumberFormat="1" applyFont="1" applyBorder="1" applyAlignment="1" applyProtection="1">
      <alignment horizontal="center" vertical="center"/>
      <protection locked="0"/>
    </xf>
    <xf numFmtId="0" fontId="28" fillId="0" borderId="0" xfId="0" applyFont="1" applyProtection="1"/>
    <xf numFmtId="0" fontId="20" fillId="0" borderId="12" xfId="20" applyFont="1" applyFill="1" applyBorder="1" applyAlignment="1" applyProtection="1">
      <alignment horizontal="center" vertical="center" wrapText="1"/>
    </xf>
    <xf numFmtId="0" fontId="20" fillId="0" borderId="12" xfId="20" applyFont="1" applyFill="1" applyBorder="1" applyAlignment="1" applyProtection="1">
      <alignment horizontal="left" vertical="center" wrapText="1"/>
    </xf>
    <xf numFmtId="0" fontId="20" fillId="0" borderId="12" xfId="20" applyFont="1" applyFill="1" applyBorder="1" applyAlignment="1" applyProtection="1">
      <alignment horizontal="center" vertical="center"/>
    </xf>
    <xf numFmtId="49" fontId="22" fillId="15" borderId="12" xfId="20" applyNumberFormat="1" applyFont="1" applyFill="1" applyBorder="1" applyAlignment="1" applyProtection="1">
      <alignment horizontal="center" vertical="center"/>
    </xf>
    <xf numFmtId="49" fontId="20" fillId="0" borderId="12" xfId="20" applyNumberFormat="1" applyFont="1" applyFill="1" applyBorder="1" applyAlignment="1" applyProtection="1">
      <alignment horizontal="center" vertical="center"/>
    </xf>
    <xf numFmtId="0" fontId="20" fillId="15" borderId="12" xfId="20" applyFont="1" applyFill="1" applyBorder="1" applyAlignment="1" applyProtection="1">
      <alignment horizontal="center" vertical="center"/>
    </xf>
    <xf numFmtId="49" fontId="20" fillId="16" borderId="12" xfId="20" applyNumberFormat="1" applyFont="1" applyFill="1" applyBorder="1" applyAlignment="1" applyProtection="1">
      <alignment horizontal="center" vertical="center"/>
    </xf>
    <xf numFmtId="0" fontId="20" fillId="16" borderId="12" xfId="20" applyFont="1" applyFill="1" applyBorder="1" applyAlignment="1" applyProtection="1">
      <alignment horizontal="center" vertical="center"/>
    </xf>
    <xf numFmtId="4" fontId="20" fillId="0" borderId="12" xfId="20" applyNumberFormat="1" applyFont="1" applyFill="1" applyBorder="1" applyAlignment="1" applyProtection="1">
      <alignment horizontal="center" vertical="center"/>
      <protection locked="0"/>
    </xf>
    <xf numFmtId="4" fontId="20" fillId="0" borderId="12" xfId="20" applyNumberFormat="1" applyFont="1" applyBorder="1" applyAlignment="1" applyProtection="1">
      <alignment horizontal="center" vertical="center"/>
      <protection locked="0"/>
    </xf>
    <xf numFmtId="4" fontId="20" fillId="15" borderId="12" xfId="20" applyNumberFormat="1" applyFont="1" applyFill="1" applyBorder="1" applyAlignment="1" applyProtection="1">
      <alignment horizontal="center" vertical="center"/>
      <protection locked="0"/>
    </xf>
    <xf numFmtId="0" fontId="20" fillId="0" borderId="12" xfId="20" applyFont="1" applyFill="1" applyBorder="1" applyAlignment="1" applyProtection="1">
      <alignment horizontal="center" vertical="center" wrapText="1"/>
      <protection locked="0"/>
    </xf>
    <xf numFmtId="0" fontId="20" fillId="0" borderId="12" xfId="20" applyFont="1" applyFill="1" applyBorder="1" applyAlignment="1" applyProtection="1">
      <alignment horizontal="left" vertical="center" wrapText="1"/>
      <protection locked="0"/>
    </xf>
    <xf numFmtId="49" fontId="20" fillId="15" borderId="12" xfId="20" applyNumberFormat="1" applyFont="1" applyFill="1" applyBorder="1" applyAlignment="1" applyProtection="1">
      <alignment horizontal="center" vertical="center"/>
    </xf>
    <xf numFmtId="0" fontId="20" fillId="0" borderId="0" xfId="0" applyFont="1" applyProtection="1"/>
    <xf numFmtId="4" fontId="20" fillId="0" borderId="12" xfId="20" applyNumberFormat="1" applyFont="1" applyFill="1" applyBorder="1" applyAlignment="1" applyProtection="1">
      <alignment horizontal="center" vertical="center"/>
    </xf>
    <xf numFmtId="4" fontId="20" fillId="0" borderId="12" xfId="20" applyNumberFormat="1" applyFont="1" applyBorder="1" applyAlignment="1" applyProtection="1">
      <alignment horizontal="center" vertical="center"/>
    </xf>
    <xf numFmtId="4" fontId="20" fillId="15" borderId="12" xfId="20" applyNumberFormat="1" applyFont="1" applyFill="1" applyBorder="1" applyAlignment="1" applyProtection="1">
      <alignment horizontal="center" vertical="center"/>
    </xf>
    <xf numFmtId="0" fontId="32" fillId="0" borderId="0" xfId="0" applyFont="1" applyProtection="1"/>
    <xf numFmtId="0" fontId="20" fillId="0" borderId="12" xfId="20" applyFont="1" applyFill="1" applyBorder="1" applyAlignment="1" applyProtection="1">
      <alignment horizontal="center" wrapText="1"/>
    </xf>
    <xf numFmtId="4" fontId="20" fillId="16" borderId="13" xfId="20" applyNumberFormat="1" applyFont="1" applyFill="1" applyBorder="1" applyAlignment="1" applyProtection="1">
      <alignment horizontal="center" vertical="center"/>
    </xf>
    <xf numFmtId="4" fontId="20" fillId="0" borderId="13" xfId="20" applyNumberFormat="1" applyFont="1" applyFill="1" applyBorder="1" applyAlignment="1" applyProtection="1">
      <alignment horizontal="center" vertical="center"/>
      <protection locked="0"/>
    </xf>
    <xf numFmtId="4" fontId="20" fillId="15" borderId="13" xfId="20" applyNumberFormat="1" applyFont="1" applyFill="1" applyBorder="1" applyAlignment="1" applyProtection="1">
      <alignment horizontal="center" vertical="center"/>
      <protection locked="0"/>
    </xf>
    <xf numFmtId="4" fontId="20" fillId="0" borderId="13" xfId="20" applyNumberFormat="1" applyFont="1" applyBorder="1" applyAlignment="1" applyProtection="1">
      <alignment horizontal="center" vertical="center"/>
      <protection locked="0"/>
    </xf>
    <xf numFmtId="4" fontId="20" fillId="0" borderId="12" xfId="20" applyNumberFormat="1" applyFont="1" applyFill="1" applyBorder="1" applyAlignment="1" applyProtection="1">
      <alignment horizontal="center" vertical="center" wrapText="1"/>
      <protection locked="0"/>
    </xf>
    <xf numFmtId="0" fontId="29" fillId="0" borderId="12" xfId="20" applyFont="1" applyFill="1" applyBorder="1" applyAlignment="1" applyProtection="1">
      <alignment horizontal="left" vertical="center" wrapText="1"/>
    </xf>
    <xf numFmtId="49" fontId="22" fillId="0" borderId="12" xfId="20" applyNumberFormat="1" applyFont="1" applyFill="1" applyBorder="1" applyAlignment="1" applyProtection="1">
      <alignment horizontal="center" vertical="center" wrapText="1"/>
    </xf>
    <xf numFmtId="49" fontId="27" fillId="0" borderId="0" xfId="0" applyNumberFormat="1" applyFont="1" applyProtection="1"/>
    <xf numFmtId="49" fontId="28" fillId="0" borderId="0" xfId="0" applyNumberFormat="1" applyFont="1" applyProtection="1"/>
    <xf numFmtId="0" fontId="27" fillId="0" borderId="0" xfId="0" applyFont="1" applyAlignment="1" applyProtection="1">
      <alignment horizontal="left"/>
    </xf>
    <xf numFmtId="0" fontId="27" fillId="0" borderId="0" xfId="0" applyFont="1" applyAlignment="1" applyProtection="1">
      <alignment horizontal="center"/>
    </xf>
    <xf numFmtId="0" fontId="27" fillId="0" borderId="14" xfId="0" applyFont="1" applyBorder="1" applyAlignment="1" applyProtection="1">
      <alignment horizontal="center"/>
    </xf>
    <xf numFmtId="49" fontId="27" fillId="0" borderId="0" xfId="0" applyNumberFormat="1" applyFont="1" applyAlignment="1" applyProtection="1">
      <alignment horizontal="center"/>
    </xf>
    <xf numFmtId="4" fontId="22" fillId="16" borderId="12" xfId="20" applyNumberFormat="1" applyFont="1" applyFill="1" applyBorder="1" applyAlignment="1" applyProtection="1">
      <alignment horizontal="center" vertical="center" wrapText="1"/>
    </xf>
    <xf numFmtId="4" fontId="20" fillId="16" borderId="12" xfId="20" applyNumberFormat="1" applyFont="1" applyFill="1" applyBorder="1" applyAlignment="1" applyProtection="1">
      <alignment horizontal="center" vertical="center"/>
      <protection locked="0"/>
    </xf>
    <xf numFmtId="4" fontId="27" fillId="0" borderId="10" xfId="0" applyNumberFormat="1" applyFont="1" applyBorder="1" applyAlignment="1" applyProtection="1">
      <alignment horizontal="center"/>
      <protection locked="0"/>
    </xf>
    <xf numFmtId="49" fontId="27" fillId="0" borderId="0" xfId="0" applyNumberFormat="1" applyFont="1" applyAlignment="1" applyProtection="1">
      <alignment horizontal="left"/>
      <protection locked="0"/>
    </xf>
    <xf numFmtId="49" fontId="18" fillId="0" borderId="0" xfId="0" applyNumberFormat="1" applyFont="1" applyProtection="1">
      <protection locked="0"/>
    </xf>
    <xf numFmtId="0" fontId="22" fillId="0" borderId="0" xfId="20" applyFont="1" applyBorder="1" applyAlignment="1" applyProtection="1">
      <alignment horizontal="center" vertical="center" wrapText="1"/>
    </xf>
    <xf numFmtId="0" fontId="20" fillId="15" borderId="15" xfId="20" applyFont="1" applyFill="1" applyBorder="1" applyAlignment="1" applyProtection="1">
      <alignment horizontal="center" vertical="center" wrapText="1"/>
    </xf>
    <xf numFmtId="0" fontId="20" fillId="15" borderId="16" xfId="20" applyFont="1" applyFill="1" applyBorder="1" applyAlignment="1" applyProtection="1">
      <alignment horizontal="center" vertical="center" wrapText="1"/>
    </xf>
    <xf numFmtId="0" fontId="20" fillId="15" borderId="17" xfId="20" applyFont="1" applyFill="1" applyBorder="1" applyAlignment="1" applyProtection="1">
      <alignment horizontal="center" vertical="center" wrapText="1"/>
    </xf>
    <xf numFmtId="0" fontId="27" fillId="0" borderId="0" xfId="0" applyFont="1" applyAlignment="1" applyProtection="1">
      <alignment horizontal="left"/>
    </xf>
    <xf numFmtId="0" fontId="20" fillId="15" borderId="12" xfId="20" applyFont="1" applyFill="1" applyBorder="1" applyAlignment="1" applyProtection="1">
      <alignment horizontal="center" vertical="center" wrapText="1"/>
    </xf>
    <xf numFmtId="0" fontId="20" fillId="15" borderId="17" xfId="20" applyFont="1" applyFill="1" applyBorder="1" applyAlignment="1" applyProtection="1">
      <alignment horizontal="center" vertical="top" wrapText="1"/>
    </xf>
    <xf numFmtId="0" fontId="23" fillId="0" borderId="0" xfId="20" applyFont="1" applyBorder="1" applyAlignment="1" applyProtection="1">
      <alignment horizontal="center" vertical="justify"/>
    </xf>
    <xf numFmtId="0" fontId="20" fillId="0" borderId="12" xfId="20" applyFont="1" applyFill="1" applyBorder="1" applyAlignment="1" applyProtection="1">
      <alignment horizontal="center" vertical="top" wrapText="1"/>
    </xf>
    <xf numFmtId="0" fontId="20" fillId="0" borderId="13" xfId="19" applyFont="1" applyFill="1" applyBorder="1" applyAlignment="1" applyProtection="1">
      <alignment horizontal="center" vertical="center" wrapText="1"/>
    </xf>
    <xf numFmtId="0" fontId="20" fillId="0" borderId="18" xfId="19" applyFont="1" applyFill="1" applyBorder="1" applyAlignment="1" applyProtection="1">
      <alignment horizontal="center" vertical="center" wrapText="1"/>
    </xf>
    <xf numFmtId="0" fontId="20" fillId="0" borderId="19" xfId="19" applyFont="1" applyFill="1" applyBorder="1" applyAlignment="1" applyProtection="1">
      <alignment horizontal="center" vertical="center" wrapText="1"/>
    </xf>
    <xf numFmtId="0" fontId="20" fillId="0" borderId="13" xfId="20" applyFont="1" applyBorder="1" applyAlignment="1" applyProtection="1">
      <alignment horizontal="center" vertical="center" wrapText="1"/>
    </xf>
    <xf numFmtId="0" fontId="20" fillId="0" borderId="18" xfId="20" applyFont="1" applyBorder="1" applyAlignment="1" applyProtection="1">
      <alignment horizontal="center" vertical="center" wrapText="1"/>
    </xf>
    <xf numFmtId="0" fontId="20" fillId="0" borderId="19" xfId="20" applyFont="1" applyBorder="1" applyAlignment="1" applyProtection="1">
      <alignment horizontal="center" vertical="center" wrapText="1"/>
    </xf>
    <xf numFmtId="0" fontId="20" fillId="0" borderId="20" xfId="20" applyFont="1" applyBorder="1" applyAlignment="1" applyProtection="1">
      <alignment horizontal="center" vertical="center" wrapText="1"/>
    </xf>
    <xf numFmtId="0" fontId="20" fillId="0" borderId="21" xfId="20" applyFont="1" applyBorder="1" applyAlignment="1" applyProtection="1">
      <alignment horizontal="center" vertical="center" wrapText="1"/>
    </xf>
    <xf numFmtId="0" fontId="20" fillId="0" borderId="22" xfId="20" applyFont="1" applyBorder="1" applyAlignment="1" applyProtection="1">
      <alignment horizontal="center" vertical="center" wrapText="1"/>
    </xf>
  </cellXfs>
  <cellStyles count="27">
    <cellStyle name="Акцент1" xfId="1" builtinId="29" customBuiltin="1"/>
    <cellStyle name="Акцент2" xfId="2" builtinId="33" customBuiltin="1"/>
    <cellStyle name="Акцент3" xfId="3" builtinId="37" customBuiltin="1"/>
    <cellStyle name="Акцент4" xfId="4" builtinId="41" customBuiltin="1"/>
    <cellStyle name="Акцент5" xfId="5" builtinId="45" customBuiltin="1"/>
    <cellStyle name="Акцент6" xfId="6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Гиперссылка 2" xfId="10"/>
    <cellStyle name="Заголовок 1" xfId="11" builtinId="16" customBuiltin="1"/>
    <cellStyle name="Заголовок 2" xfId="12" builtinId="17" customBuiltin="1"/>
    <cellStyle name="Заголовок 3" xfId="13" builtinId="18" customBuiltin="1"/>
    <cellStyle name="Заголовок 4" xfId="14" builtinId="19" customBuiltin="1"/>
    <cellStyle name="Итог" xfId="15" builtinId="25" customBuiltin="1"/>
    <cellStyle name="Контрольная ячейка" xfId="16" builtinId="23" customBuiltin="1"/>
    <cellStyle name="Название" xfId="17" builtinId="15" customBuiltin="1"/>
    <cellStyle name="Нейтральный" xfId="18" builtinId="28" customBuiltin="1"/>
    <cellStyle name="Обычный" xfId="0" builtinId="0"/>
    <cellStyle name="Обычный 2" xfId="19"/>
    <cellStyle name="Обычный 3" xfId="20"/>
    <cellStyle name="Плохой" xfId="21" builtinId="27" customBuiltin="1"/>
    <cellStyle name="Пояснение" xfId="22" builtinId="53" customBuiltin="1"/>
    <cellStyle name="Примечание" xfId="23" builtinId="10" customBuiltin="1"/>
    <cellStyle name="Связанная ячейка" xfId="24" builtinId="24" customBuiltin="1"/>
    <cellStyle name="Текст предупреждения" xfId="25" builtinId="11" customBuiltin="1"/>
    <cellStyle name="Хороший" xfId="2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561975</xdr:colOff>
      <xdr:row>111</xdr:row>
      <xdr:rowOff>190500</xdr:rowOff>
    </xdr:from>
    <xdr:to>
      <xdr:col>5</xdr:col>
      <xdr:colOff>561975</xdr:colOff>
      <xdr:row>111</xdr:row>
      <xdr:rowOff>190500</xdr:rowOff>
    </xdr:to>
    <xdr:sp macro="" textlink="">
      <xdr:nvSpPr>
        <xdr:cNvPr id="217783" name="Text Box 216759" hidden="1"/>
        <xdr:cNvSpPr txBox="1">
          <a:spLocks noChangeArrowheads="1"/>
        </xdr:cNvSpPr>
      </xdr:nvSpPr>
      <xdr:spPr bwMode="auto">
        <a:xfrm>
          <a:off x="4286250" y="49568100"/>
          <a:ext cx="1152525" cy="0"/>
        </a:xfrm>
        <a:prstGeom prst="rect">
          <a:avLst/>
        </a:prstGeom>
        <a:solidFill>
          <a:srgbClr val="FFFFE1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CX139"/>
  <sheetViews>
    <sheetView tabSelected="1" zoomScaleNormal="100" workbookViewId="0">
      <pane ySplit="7" topLeftCell="A8" activePane="bottomLeft" state="frozen"/>
      <selection activeCell="C1" sqref="C1"/>
      <selection pane="bottomLeft"/>
    </sheetView>
  </sheetViews>
  <sheetFormatPr defaultRowHeight="15" x14ac:dyDescent="0.25"/>
  <cols>
    <col min="1" max="1" width="9" style="13" customWidth="1"/>
    <col min="2" max="2" width="25" style="13" customWidth="1"/>
    <col min="3" max="3" width="13.42578125" style="13" customWidth="1"/>
    <col min="4" max="4" width="8.42578125" style="60" customWidth="1"/>
    <col min="5" max="5" width="17.28515625" style="61" customWidth="1"/>
    <col min="6" max="6" width="17.28515625" style="60" customWidth="1"/>
    <col min="7" max="7" width="17.28515625" style="13" customWidth="1"/>
    <col min="8" max="8" width="22" style="13" customWidth="1"/>
    <col min="9" max="15" width="17.42578125" style="13" customWidth="1"/>
    <col min="16" max="17" width="17.28515625" style="13" customWidth="1"/>
    <col min="18" max="16384" width="9.140625" style="13"/>
  </cols>
  <sheetData>
    <row r="1" spans="1:102" x14ac:dyDescent="0.25">
      <c r="A1" s="10"/>
      <c r="B1" s="10"/>
      <c r="C1" s="11"/>
      <c r="D1" s="10"/>
      <c r="E1" s="12"/>
      <c r="F1" s="10"/>
      <c r="G1" s="10"/>
      <c r="H1" s="2"/>
      <c r="I1" s="2"/>
      <c r="J1" s="2"/>
      <c r="K1" s="2"/>
      <c r="L1" s="2"/>
      <c r="M1" s="10"/>
    </row>
    <row r="2" spans="1:102" ht="15" customHeight="1" x14ac:dyDescent="0.25">
      <c r="A2" s="71" t="s">
        <v>92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14"/>
      <c r="O2" s="15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</row>
    <row r="3" spans="1:102" x14ac:dyDescent="0.25">
      <c r="A3" s="3"/>
      <c r="B3" s="3"/>
      <c r="C3" s="3"/>
      <c r="D3" s="3"/>
      <c r="E3" s="4"/>
      <c r="F3" s="3"/>
      <c r="G3" s="5"/>
      <c r="H3" s="6"/>
      <c r="I3" s="6"/>
      <c r="J3" s="78"/>
      <c r="K3" s="78"/>
      <c r="L3" s="7"/>
      <c r="M3" s="10"/>
      <c r="N3" s="17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  <c r="BR3" s="16"/>
      <c r="BS3" s="16"/>
      <c r="BT3" s="16"/>
      <c r="BU3" s="16"/>
      <c r="BV3" s="16"/>
      <c r="BW3" s="16"/>
      <c r="BX3" s="16"/>
      <c r="BY3" s="16"/>
      <c r="BZ3" s="16"/>
      <c r="CA3" s="16"/>
      <c r="CB3" s="16"/>
      <c r="CC3" s="16"/>
      <c r="CD3" s="16"/>
      <c r="CE3" s="16"/>
      <c r="CF3" s="16"/>
      <c r="CG3" s="16"/>
      <c r="CH3" s="16"/>
      <c r="CI3" s="16"/>
      <c r="CJ3" s="16"/>
      <c r="CK3" s="16"/>
      <c r="CL3" s="16"/>
      <c r="CM3" s="16"/>
      <c r="CN3" s="16"/>
      <c r="CO3" s="16"/>
      <c r="CP3" s="16"/>
      <c r="CQ3" s="16"/>
      <c r="CR3" s="16"/>
      <c r="CS3" s="16"/>
      <c r="CT3" s="16"/>
      <c r="CU3" s="16"/>
      <c r="CV3" s="16"/>
      <c r="CW3" s="16"/>
      <c r="CX3" s="16"/>
    </row>
    <row r="4" spans="1:102" ht="24" customHeight="1" x14ac:dyDescent="0.25">
      <c r="A4" s="76" t="s">
        <v>93</v>
      </c>
      <c r="B4" s="76" t="s">
        <v>0</v>
      </c>
      <c r="C4" s="76" t="s">
        <v>181</v>
      </c>
      <c r="D4" s="76" t="s">
        <v>94</v>
      </c>
      <c r="E4" s="86" t="s">
        <v>171</v>
      </c>
      <c r="F4" s="72" t="s">
        <v>1</v>
      </c>
      <c r="G4" s="73"/>
      <c r="H4" s="73"/>
      <c r="I4" s="73"/>
      <c r="J4" s="73"/>
      <c r="K4" s="73"/>
      <c r="L4" s="73"/>
      <c r="M4" s="74"/>
      <c r="N4" s="14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</row>
    <row r="5" spans="1:102" ht="16.5" customHeight="1" x14ac:dyDescent="0.25">
      <c r="A5" s="76"/>
      <c r="B5" s="76"/>
      <c r="C5" s="76"/>
      <c r="D5" s="76"/>
      <c r="E5" s="87"/>
      <c r="F5" s="83" t="s">
        <v>172</v>
      </c>
      <c r="G5" s="18"/>
      <c r="H5" s="18"/>
      <c r="I5" s="18"/>
      <c r="J5" s="18"/>
      <c r="K5" s="19"/>
      <c r="L5" s="80" t="s">
        <v>173</v>
      </c>
      <c r="M5" s="80" t="s">
        <v>95</v>
      </c>
      <c r="N5" s="17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6"/>
      <c r="AZ5" s="16"/>
      <c r="BA5" s="16"/>
      <c r="BB5" s="16"/>
      <c r="BC5" s="16"/>
      <c r="BD5" s="16"/>
      <c r="BE5" s="16"/>
      <c r="BF5" s="16"/>
      <c r="BG5" s="16"/>
      <c r="BH5" s="16"/>
      <c r="BI5" s="16"/>
      <c r="BJ5" s="16"/>
      <c r="BK5" s="16"/>
      <c r="BL5" s="16"/>
      <c r="BM5" s="16"/>
      <c r="BN5" s="16"/>
      <c r="BO5" s="16"/>
      <c r="BP5" s="16"/>
      <c r="BQ5" s="16"/>
      <c r="BR5" s="16"/>
      <c r="BS5" s="16"/>
      <c r="BT5" s="16"/>
      <c r="BU5" s="16"/>
      <c r="BV5" s="16"/>
      <c r="BW5" s="16"/>
      <c r="BX5" s="16"/>
      <c r="BY5" s="16"/>
      <c r="BZ5" s="16"/>
      <c r="CA5" s="16"/>
      <c r="CB5" s="16"/>
      <c r="CC5" s="16"/>
      <c r="CD5" s="16"/>
      <c r="CE5" s="16"/>
      <c r="CF5" s="16"/>
      <c r="CG5" s="16"/>
      <c r="CH5" s="16"/>
      <c r="CI5" s="16"/>
      <c r="CJ5" s="16"/>
      <c r="CK5" s="16"/>
      <c r="CL5" s="16"/>
      <c r="CM5" s="16"/>
      <c r="CN5" s="16"/>
      <c r="CO5" s="16"/>
      <c r="CP5" s="16"/>
      <c r="CQ5" s="16"/>
      <c r="CR5" s="16"/>
      <c r="CS5" s="16"/>
      <c r="CT5" s="16"/>
      <c r="CU5" s="16"/>
      <c r="CV5" s="16"/>
      <c r="CW5" s="16"/>
      <c r="CX5" s="16"/>
    </row>
    <row r="6" spans="1:102" ht="105.75" customHeight="1" x14ac:dyDescent="0.25">
      <c r="A6" s="76"/>
      <c r="B6" s="76"/>
      <c r="C6" s="76"/>
      <c r="D6" s="76"/>
      <c r="E6" s="87"/>
      <c r="F6" s="84"/>
      <c r="G6" s="77" t="s">
        <v>96</v>
      </c>
      <c r="H6" s="79" t="s">
        <v>210</v>
      </c>
      <c r="I6" s="79" t="s">
        <v>99</v>
      </c>
      <c r="J6" s="79" t="s">
        <v>97</v>
      </c>
      <c r="K6" s="79"/>
      <c r="L6" s="81"/>
      <c r="M6" s="81"/>
      <c r="N6" s="14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6"/>
      <c r="BO6" s="16"/>
      <c r="BP6" s="16"/>
      <c r="BQ6" s="16"/>
      <c r="BR6" s="16"/>
      <c r="BS6" s="16"/>
      <c r="BT6" s="16"/>
      <c r="BU6" s="16"/>
      <c r="BV6" s="16"/>
      <c r="BW6" s="16"/>
      <c r="BX6" s="16"/>
      <c r="BY6" s="16"/>
      <c r="BZ6" s="16"/>
      <c r="CA6" s="16"/>
      <c r="CB6" s="16"/>
      <c r="CC6" s="16"/>
      <c r="CD6" s="16"/>
      <c r="CE6" s="16"/>
      <c r="CF6" s="16"/>
      <c r="CG6" s="16"/>
      <c r="CH6" s="16"/>
      <c r="CI6" s="16"/>
      <c r="CJ6" s="16"/>
      <c r="CK6" s="16"/>
      <c r="CL6" s="16"/>
      <c r="CM6" s="16"/>
      <c r="CN6" s="16"/>
      <c r="CO6" s="16"/>
      <c r="CP6" s="16"/>
      <c r="CQ6" s="16"/>
      <c r="CR6" s="16"/>
      <c r="CS6" s="16"/>
      <c r="CT6" s="16"/>
      <c r="CU6" s="16"/>
      <c r="CV6" s="16"/>
      <c r="CW6" s="16"/>
      <c r="CX6" s="16"/>
    </row>
    <row r="7" spans="1:102" ht="18.75" customHeight="1" x14ac:dyDescent="0.25">
      <c r="A7" s="76"/>
      <c r="B7" s="76"/>
      <c r="C7" s="76"/>
      <c r="D7" s="76"/>
      <c r="E7" s="88"/>
      <c r="F7" s="85"/>
      <c r="G7" s="77"/>
      <c r="H7" s="79"/>
      <c r="I7" s="79"/>
      <c r="J7" s="20" t="s">
        <v>100</v>
      </c>
      <c r="K7" s="20" t="s">
        <v>101</v>
      </c>
      <c r="L7" s="82"/>
      <c r="M7" s="82"/>
      <c r="N7" s="17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</row>
    <row r="8" spans="1:102" ht="42.75" x14ac:dyDescent="0.25">
      <c r="A8" s="21" t="s">
        <v>6</v>
      </c>
      <c r="B8" s="22" t="s">
        <v>2</v>
      </c>
      <c r="C8" s="23" t="s">
        <v>8</v>
      </c>
      <c r="D8" s="23" t="s">
        <v>8</v>
      </c>
      <c r="E8" s="24">
        <f>F8+L8+M8</f>
        <v>59437701.379999995</v>
      </c>
      <c r="F8" s="25">
        <f>G8+H8+I8+J8</f>
        <v>59437701.379999995</v>
      </c>
      <c r="G8" s="26">
        <v>3381380.61</v>
      </c>
      <c r="H8" s="26">
        <v>25726373.399999999</v>
      </c>
      <c r="I8" s="26"/>
      <c r="J8" s="26">
        <v>30329947.370000001</v>
      </c>
      <c r="K8" s="26"/>
      <c r="L8" s="27"/>
      <c r="M8" s="26"/>
      <c r="N8" s="14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</row>
    <row r="9" spans="1:102" ht="42.75" x14ac:dyDescent="0.25">
      <c r="A9" s="28" t="s">
        <v>7</v>
      </c>
      <c r="B9" s="29" t="s">
        <v>18</v>
      </c>
      <c r="C9" s="30" t="s">
        <v>8</v>
      </c>
      <c r="D9" s="30" t="s">
        <v>8</v>
      </c>
      <c r="E9" s="24">
        <f>F9+L9+M9</f>
        <v>0</v>
      </c>
      <c r="F9" s="25">
        <f>G9+H9+I9+J9</f>
        <v>0</v>
      </c>
      <c r="G9" s="27"/>
      <c r="H9" s="27"/>
      <c r="I9" s="27"/>
      <c r="J9" s="27"/>
      <c r="K9" s="27"/>
      <c r="L9" s="27"/>
      <c r="M9" s="26"/>
      <c r="N9" s="17"/>
    </row>
    <row r="10" spans="1:102" ht="42.75" x14ac:dyDescent="0.25">
      <c r="A10" s="28" t="s">
        <v>9</v>
      </c>
      <c r="B10" s="29" t="s">
        <v>24</v>
      </c>
      <c r="C10" s="30" t="s">
        <v>8</v>
      </c>
      <c r="D10" s="30" t="s">
        <v>8</v>
      </c>
      <c r="E10" s="24">
        <f>F10+L10+M10</f>
        <v>0</v>
      </c>
      <c r="F10" s="25">
        <f>G10+H10+I10+J10</f>
        <v>0</v>
      </c>
      <c r="G10" s="27"/>
      <c r="H10" s="27"/>
      <c r="I10" s="27"/>
      <c r="J10" s="27"/>
      <c r="K10" s="27"/>
      <c r="L10" s="31"/>
      <c r="M10" s="26"/>
      <c r="N10" s="1"/>
      <c r="O10" s="1"/>
    </row>
    <row r="11" spans="1:102" s="32" customFormat="1" ht="14.25" x14ac:dyDescent="0.2">
      <c r="A11" s="28" t="s">
        <v>10</v>
      </c>
      <c r="B11" s="29" t="s">
        <v>102</v>
      </c>
      <c r="C11" s="30" t="s">
        <v>8</v>
      </c>
      <c r="D11" s="30" t="s">
        <v>8</v>
      </c>
      <c r="E11" s="24">
        <f>F11+L11+M11</f>
        <v>306495550.27999997</v>
      </c>
      <c r="F11" s="24">
        <f>G11+H11+I11+J11</f>
        <v>306495550.27999997</v>
      </c>
      <c r="G11" s="24">
        <f>G18+G34+G45+G46</f>
        <v>30848336.620000001</v>
      </c>
      <c r="H11" s="24">
        <f>H34+H39+H45+H46</f>
        <v>0</v>
      </c>
      <c r="I11" s="24">
        <f>I44+I45+I46</f>
        <v>0</v>
      </c>
      <c r="J11" s="24">
        <f>J13+J18+J34+J39+J45+J46</f>
        <v>275647213.65999997</v>
      </c>
      <c r="K11" s="24">
        <f>K13+K18+K34+K39+K45+K46</f>
        <v>147010393.66</v>
      </c>
      <c r="L11" s="24">
        <f>L13+L18+L34+L39+L45+L46</f>
        <v>0</v>
      </c>
      <c r="M11" s="24">
        <f>M13+M18+M34+M39+M45+M46</f>
        <v>0</v>
      </c>
    </row>
    <row r="12" spans="1:102" x14ac:dyDescent="0.25">
      <c r="A12" s="33"/>
      <c r="B12" s="34" t="s">
        <v>12</v>
      </c>
      <c r="C12" s="35" t="s">
        <v>8</v>
      </c>
      <c r="D12" s="35" t="s">
        <v>8</v>
      </c>
      <c r="E12" s="36" t="s">
        <v>8</v>
      </c>
      <c r="F12" s="35" t="s">
        <v>8</v>
      </c>
      <c r="G12" s="37" t="s">
        <v>8</v>
      </c>
      <c r="H12" s="35" t="s">
        <v>8</v>
      </c>
      <c r="I12" s="35" t="s">
        <v>8</v>
      </c>
      <c r="J12" s="35" t="s">
        <v>8</v>
      </c>
      <c r="K12" s="37" t="s">
        <v>8</v>
      </c>
      <c r="L12" s="38" t="s">
        <v>8</v>
      </c>
      <c r="M12" s="38" t="s">
        <v>8</v>
      </c>
    </row>
    <row r="13" spans="1:102" x14ac:dyDescent="0.25">
      <c r="A13" s="33" t="s">
        <v>25</v>
      </c>
      <c r="B13" s="34" t="s">
        <v>103</v>
      </c>
      <c r="C13" s="35">
        <v>120</v>
      </c>
      <c r="D13" s="35" t="s">
        <v>8</v>
      </c>
      <c r="E13" s="24">
        <f>F13+L13+M13</f>
        <v>0</v>
      </c>
      <c r="F13" s="25">
        <f>J13</f>
        <v>0</v>
      </c>
      <c r="G13" s="39" t="s">
        <v>8</v>
      </c>
      <c r="H13" s="40" t="s">
        <v>8</v>
      </c>
      <c r="I13" s="40" t="s">
        <v>8</v>
      </c>
      <c r="J13" s="25">
        <f>SUM(J15:J17)</f>
        <v>0</v>
      </c>
      <c r="K13" s="25">
        <f>SUM(K15:K17)</f>
        <v>0</v>
      </c>
      <c r="L13" s="25">
        <f>SUM(L15:L17)</f>
        <v>0</v>
      </c>
      <c r="M13" s="25">
        <f>SUM(M15:M17)</f>
        <v>0</v>
      </c>
    </row>
    <row r="14" spans="1:102" x14ac:dyDescent="0.25">
      <c r="A14" s="33"/>
      <c r="B14" s="34" t="s">
        <v>11</v>
      </c>
      <c r="C14" s="35" t="s">
        <v>8</v>
      </c>
      <c r="D14" s="35" t="s">
        <v>8</v>
      </c>
      <c r="E14" s="36" t="s">
        <v>8</v>
      </c>
      <c r="F14" s="35" t="s">
        <v>8</v>
      </c>
      <c r="G14" s="37" t="s">
        <v>8</v>
      </c>
      <c r="H14" s="35" t="s">
        <v>8</v>
      </c>
      <c r="I14" s="35" t="s">
        <v>8</v>
      </c>
      <c r="J14" s="35" t="s">
        <v>8</v>
      </c>
      <c r="K14" s="37" t="s">
        <v>8</v>
      </c>
      <c r="L14" s="38" t="s">
        <v>8</v>
      </c>
      <c r="M14" s="38" t="s">
        <v>8</v>
      </c>
    </row>
    <row r="15" spans="1:102" ht="45" x14ac:dyDescent="0.25">
      <c r="A15" s="33" t="s">
        <v>104</v>
      </c>
      <c r="B15" s="34" t="s">
        <v>105</v>
      </c>
      <c r="C15" s="35">
        <v>121</v>
      </c>
      <c r="D15" s="35" t="s">
        <v>8</v>
      </c>
      <c r="E15" s="24">
        <f>F15+L15+M15</f>
        <v>0</v>
      </c>
      <c r="F15" s="25">
        <f>J15</f>
        <v>0</v>
      </c>
      <c r="G15" s="37" t="s">
        <v>8</v>
      </c>
      <c r="H15" s="35" t="s">
        <v>8</v>
      </c>
      <c r="I15" s="35" t="s">
        <v>8</v>
      </c>
      <c r="J15" s="41"/>
      <c r="K15" s="41"/>
      <c r="L15" s="42"/>
      <c r="M15" s="43"/>
    </row>
    <row r="16" spans="1:102" ht="45" x14ac:dyDescent="0.25">
      <c r="A16" s="33" t="s">
        <v>106</v>
      </c>
      <c r="B16" s="34" t="s">
        <v>107</v>
      </c>
      <c r="C16" s="35">
        <v>122</v>
      </c>
      <c r="D16" s="35" t="s">
        <v>8</v>
      </c>
      <c r="E16" s="24">
        <f>F16+L16+M16</f>
        <v>0</v>
      </c>
      <c r="F16" s="25">
        <f>J16</f>
        <v>0</v>
      </c>
      <c r="G16" s="37" t="s">
        <v>8</v>
      </c>
      <c r="H16" s="35" t="s">
        <v>8</v>
      </c>
      <c r="I16" s="35" t="s">
        <v>8</v>
      </c>
      <c r="J16" s="41"/>
      <c r="K16" s="41"/>
      <c r="L16" s="42"/>
      <c r="M16" s="43"/>
    </row>
    <row r="17" spans="1:13" x14ac:dyDescent="0.25">
      <c r="A17" s="33" t="s">
        <v>108</v>
      </c>
      <c r="B17" s="34" t="s">
        <v>109</v>
      </c>
      <c r="C17" s="35">
        <v>129</v>
      </c>
      <c r="D17" s="35" t="s">
        <v>8</v>
      </c>
      <c r="E17" s="24">
        <f>F17+L17+M17</f>
        <v>0</v>
      </c>
      <c r="F17" s="25">
        <f>J17</f>
        <v>0</v>
      </c>
      <c r="G17" s="37" t="s">
        <v>8</v>
      </c>
      <c r="H17" s="35" t="s">
        <v>8</v>
      </c>
      <c r="I17" s="35" t="s">
        <v>8</v>
      </c>
      <c r="J17" s="41"/>
      <c r="K17" s="41"/>
      <c r="L17" s="42"/>
      <c r="M17" s="43"/>
    </row>
    <row r="18" spans="1:13" ht="30" x14ac:dyDescent="0.25">
      <c r="A18" s="33" t="s">
        <v>26</v>
      </c>
      <c r="B18" s="34" t="s">
        <v>110</v>
      </c>
      <c r="C18" s="35">
        <v>130</v>
      </c>
      <c r="D18" s="35" t="s">
        <v>8</v>
      </c>
      <c r="E18" s="24">
        <f>F18+L18+M18</f>
        <v>148985156.62</v>
      </c>
      <c r="F18" s="25">
        <f>G18+J18</f>
        <v>148985156.62</v>
      </c>
      <c r="G18" s="25">
        <f>G20</f>
        <v>30848336.620000001</v>
      </c>
      <c r="H18" s="40" t="s">
        <v>8</v>
      </c>
      <c r="I18" s="40" t="s">
        <v>8</v>
      </c>
      <c r="J18" s="25">
        <f>J21+J32+J33</f>
        <v>118136820</v>
      </c>
      <c r="K18" s="25">
        <f>K21+K32+K33</f>
        <v>0</v>
      </c>
      <c r="L18" s="25">
        <f>L20+L21+L32+L33</f>
        <v>0</v>
      </c>
      <c r="M18" s="25">
        <f>M20+M21+M32+M33</f>
        <v>0</v>
      </c>
    </row>
    <row r="19" spans="1:13" x14ac:dyDescent="0.25">
      <c r="A19" s="33"/>
      <c r="B19" s="34" t="s">
        <v>11</v>
      </c>
      <c r="C19" s="35" t="s">
        <v>8</v>
      </c>
      <c r="D19" s="35" t="s">
        <v>8</v>
      </c>
      <c r="E19" s="36" t="s">
        <v>8</v>
      </c>
      <c r="F19" s="35" t="s">
        <v>8</v>
      </c>
      <c r="G19" s="37" t="s">
        <v>8</v>
      </c>
      <c r="H19" s="35" t="s">
        <v>8</v>
      </c>
      <c r="I19" s="35" t="s">
        <v>8</v>
      </c>
      <c r="J19" s="35" t="s">
        <v>8</v>
      </c>
      <c r="K19" s="37" t="s">
        <v>8</v>
      </c>
      <c r="L19" s="35" t="s">
        <v>8</v>
      </c>
      <c r="M19" s="38" t="s">
        <v>8</v>
      </c>
    </row>
    <row r="20" spans="1:13" ht="45" x14ac:dyDescent="0.25">
      <c r="A20" s="33" t="s">
        <v>111</v>
      </c>
      <c r="B20" s="34" t="s">
        <v>169</v>
      </c>
      <c r="C20" s="35">
        <v>131</v>
      </c>
      <c r="D20" s="35" t="s">
        <v>8</v>
      </c>
      <c r="E20" s="24">
        <f>F20+L20+M20</f>
        <v>30848336.620000001</v>
      </c>
      <c r="F20" s="25">
        <f>G20</f>
        <v>30848336.620000001</v>
      </c>
      <c r="G20" s="41">
        <v>30848336.620000001</v>
      </c>
      <c r="H20" s="35" t="s">
        <v>8</v>
      </c>
      <c r="I20" s="35" t="s">
        <v>8</v>
      </c>
      <c r="J20" s="35" t="s">
        <v>8</v>
      </c>
      <c r="K20" s="37" t="s">
        <v>8</v>
      </c>
      <c r="L20" s="42"/>
      <c r="M20" s="43"/>
    </row>
    <row r="21" spans="1:13" ht="75" x14ac:dyDescent="0.25">
      <c r="A21" s="33" t="s">
        <v>112</v>
      </c>
      <c r="B21" s="34" t="s">
        <v>113</v>
      </c>
      <c r="C21" s="35">
        <v>137</v>
      </c>
      <c r="D21" s="35" t="s">
        <v>8</v>
      </c>
      <c r="E21" s="24">
        <f>F21+L21+M21</f>
        <v>120056820</v>
      </c>
      <c r="F21" s="25">
        <f>J21</f>
        <v>120056820</v>
      </c>
      <c r="G21" s="39" t="s">
        <v>174</v>
      </c>
      <c r="H21" s="40" t="s">
        <v>8</v>
      </c>
      <c r="I21" s="40" t="s">
        <v>8</v>
      </c>
      <c r="J21" s="25">
        <f>SUM(J23:J31)</f>
        <v>120056820</v>
      </c>
      <c r="K21" s="25">
        <f>SUM(K23:K31)</f>
        <v>0</v>
      </c>
      <c r="L21" s="25">
        <f>SUM(L23:L31)</f>
        <v>0</v>
      </c>
      <c r="M21" s="25">
        <f>SUM(M23:M31)</f>
        <v>0</v>
      </c>
    </row>
    <row r="22" spans="1:13" x14ac:dyDescent="0.25">
      <c r="A22" s="33"/>
      <c r="B22" s="34" t="s">
        <v>11</v>
      </c>
      <c r="C22" s="35" t="s">
        <v>8</v>
      </c>
      <c r="D22" s="35" t="s">
        <v>8</v>
      </c>
      <c r="E22" s="36" t="s">
        <v>8</v>
      </c>
      <c r="F22" s="35" t="s">
        <v>8</v>
      </c>
      <c r="G22" s="37" t="s">
        <v>8</v>
      </c>
      <c r="H22" s="35" t="s">
        <v>8</v>
      </c>
      <c r="I22" s="35" t="s">
        <v>8</v>
      </c>
      <c r="J22" s="35" t="s">
        <v>8</v>
      </c>
      <c r="K22" s="37" t="s">
        <v>8</v>
      </c>
      <c r="L22" s="35" t="s">
        <v>8</v>
      </c>
      <c r="M22" s="38" t="s">
        <v>8</v>
      </c>
    </row>
    <row r="23" spans="1:13" ht="45" x14ac:dyDescent="0.25">
      <c r="A23" s="33" t="s">
        <v>205</v>
      </c>
      <c r="B23" s="34" t="s">
        <v>170</v>
      </c>
      <c r="C23" s="35">
        <v>137</v>
      </c>
      <c r="D23" s="35" t="s">
        <v>8</v>
      </c>
      <c r="E23" s="24">
        <f>F23+L23+M23</f>
        <v>80098800</v>
      </c>
      <c r="F23" s="25">
        <f>J23</f>
        <v>80098800</v>
      </c>
      <c r="G23" s="37" t="s">
        <v>174</v>
      </c>
      <c r="H23" s="35" t="s">
        <v>8</v>
      </c>
      <c r="I23" s="35" t="s">
        <v>8</v>
      </c>
      <c r="J23" s="41">
        <v>80098800</v>
      </c>
      <c r="K23" s="41"/>
      <c r="L23" s="42"/>
      <c r="M23" s="43"/>
    </row>
    <row r="24" spans="1:13" ht="75" x14ac:dyDescent="0.25">
      <c r="A24" s="33" t="s">
        <v>206</v>
      </c>
      <c r="B24" s="34" t="s">
        <v>30</v>
      </c>
      <c r="C24" s="35">
        <v>137</v>
      </c>
      <c r="D24" s="35" t="s">
        <v>8</v>
      </c>
      <c r="E24" s="24">
        <f>F24+L24+M24</f>
        <v>0</v>
      </c>
      <c r="F24" s="25">
        <f>J24</f>
        <v>0</v>
      </c>
      <c r="G24" s="37" t="s">
        <v>174</v>
      </c>
      <c r="H24" s="35" t="s">
        <v>8</v>
      </c>
      <c r="I24" s="35" t="s">
        <v>8</v>
      </c>
      <c r="J24" s="41"/>
      <c r="K24" s="41"/>
      <c r="L24" s="42"/>
      <c r="M24" s="43"/>
    </row>
    <row r="25" spans="1:13" ht="60" x14ac:dyDescent="0.25">
      <c r="A25" s="33" t="s">
        <v>207</v>
      </c>
      <c r="B25" s="34" t="s">
        <v>114</v>
      </c>
      <c r="C25" s="35">
        <v>137</v>
      </c>
      <c r="D25" s="35" t="s">
        <v>8</v>
      </c>
      <c r="E25" s="24">
        <f>F25+L25+M25</f>
        <v>0</v>
      </c>
      <c r="F25" s="25">
        <f>J25</f>
        <v>0</v>
      </c>
      <c r="G25" s="37" t="s">
        <v>174</v>
      </c>
      <c r="H25" s="35" t="s">
        <v>8</v>
      </c>
      <c r="I25" s="35" t="s">
        <v>8</v>
      </c>
      <c r="J25" s="41"/>
      <c r="K25" s="41"/>
      <c r="L25" s="42"/>
      <c r="M25" s="43"/>
    </row>
    <row r="26" spans="1:13" ht="30" x14ac:dyDescent="0.25">
      <c r="A26" s="33" t="s">
        <v>208</v>
      </c>
      <c r="B26" s="34" t="s">
        <v>83</v>
      </c>
      <c r="C26" s="35">
        <v>137</v>
      </c>
      <c r="D26" s="35" t="s">
        <v>8</v>
      </c>
      <c r="E26" s="24">
        <f>F26+L26+M26</f>
        <v>0</v>
      </c>
      <c r="F26" s="25">
        <f>J26</f>
        <v>0</v>
      </c>
      <c r="G26" s="37" t="s">
        <v>174</v>
      </c>
      <c r="H26" s="35" t="s">
        <v>8</v>
      </c>
      <c r="I26" s="35" t="s">
        <v>8</v>
      </c>
      <c r="J26" s="41"/>
      <c r="K26" s="41"/>
      <c r="L26" s="42"/>
      <c r="M26" s="43"/>
    </row>
    <row r="27" spans="1:13" s="47" customFormat="1" ht="75" x14ac:dyDescent="0.25">
      <c r="A27" s="44" t="s">
        <v>209</v>
      </c>
      <c r="B27" s="45" t="s">
        <v>212</v>
      </c>
      <c r="C27" s="35">
        <v>137</v>
      </c>
      <c r="D27" s="35" t="s">
        <v>8</v>
      </c>
      <c r="E27" s="24">
        <f>F27+L27+M27</f>
        <v>1500000</v>
      </c>
      <c r="F27" s="25">
        <f>J27</f>
        <v>1500000</v>
      </c>
      <c r="G27" s="46" t="s">
        <v>174</v>
      </c>
      <c r="H27" s="38" t="s">
        <v>8</v>
      </c>
      <c r="I27" s="38" t="s">
        <v>8</v>
      </c>
      <c r="J27" s="43">
        <v>1500000</v>
      </c>
      <c r="K27" s="43"/>
      <c r="L27" s="43"/>
      <c r="M27" s="43"/>
    </row>
    <row r="28" spans="1:13" s="47" customFormat="1" ht="60" x14ac:dyDescent="0.25">
      <c r="A28" s="44" t="s">
        <v>209</v>
      </c>
      <c r="B28" s="45" t="s">
        <v>213</v>
      </c>
      <c r="C28" s="35">
        <v>137</v>
      </c>
      <c r="D28" s="35" t="s">
        <v>8</v>
      </c>
      <c r="E28" s="24">
        <f>F28+L28+M28</f>
        <v>9820000</v>
      </c>
      <c r="F28" s="25">
        <f>J28</f>
        <v>9820000</v>
      </c>
      <c r="G28" s="46" t="s">
        <v>174</v>
      </c>
      <c r="H28" s="38" t="s">
        <v>8</v>
      </c>
      <c r="I28" s="38" t="s">
        <v>8</v>
      </c>
      <c r="J28" s="43">
        <v>9820000</v>
      </c>
      <c r="K28" s="43"/>
      <c r="L28" s="43"/>
      <c r="M28" s="43"/>
    </row>
    <row r="29" spans="1:13" s="47" customFormat="1" ht="60" x14ac:dyDescent="0.25">
      <c r="A29" s="44" t="s">
        <v>209</v>
      </c>
      <c r="B29" s="45" t="s">
        <v>214</v>
      </c>
      <c r="C29" s="35">
        <v>137</v>
      </c>
      <c r="D29" s="35" t="s">
        <v>8</v>
      </c>
      <c r="E29" s="24">
        <f>F29+L29+M29</f>
        <v>5600000</v>
      </c>
      <c r="F29" s="25">
        <f>J29</f>
        <v>5600000</v>
      </c>
      <c r="G29" s="46" t="s">
        <v>174</v>
      </c>
      <c r="H29" s="38" t="s">
        <v>8</v>
      </c>
      <c r="I29" s="38" t="s">
        <v>8</v>
      </c>
      <c r="J29" s="43">
        <v>5600000</v>
      </c>
      <c r="K29" s="43"/>
      <c r="L29" s="43"/>
      <c r="M29" s="43"/>
    </row>
    <row r="30" spans="1:13" s="47" customFormat="1" ht="90" x14ac:dyDescent="0.25">
      <c r="A30" s="44" t="s">
        <v>209</v>
      </c>
      <c r="B30" s="45" t="s">
        <v>215</v>
      </c>
      <c r="C30" s="35">
        <v>137</v>
      </c>
      <c r="D30" s="35" t="s">
        <v>8</v>
      </c>
      <c r="E30" s="24">
        <f>F30+L30+M30</f>
        <v>23038020</v>
      </c>
      <c r="F30" s="25">
        <f>J30</f>
        <v>23038020</v>
      </c>
      <c r="G30" s="46" t="s">
        <v>174</v>
      </c>
      <c r="H30" s="38" t="s">
        <v>8</v>
      </c>
      <c r="I30" s="38" t="s">
        <v>8</v>
      </c>
      <c r="J30" s="43">
        <v>23038020</v>
      </c>
      <c r="K30" s="43"/>
      <c r="L30" s="43"/>
      <c r="M30" s="43"/>
    </row>
    <row r="31" spans="1:13" s="51" customFormat="1" ht="14.25" hidden="1" customHeight="1" x14ac:dyDescent="0.25">
      <c r="A31" s="33"/>
      <c r="B31" s="34"/>
      <c r="C31" s="35"/>
      <c r="D31" s="35"/>
      <c r="E31" s="24"/>
      <c r="F31" s="25"/>
      <c r="G31" s="37"/>
      <c r="H31" s="35"/>
      <c r="I31" s="35"/>
      <c r="J31" s="48"/>
      <c r="K31" s="48"/>
      <c r="L31" s="49"/>
      <c r="M31" s="50"/>
    </row>
    <row r="32" spans="1:13" ht="30" x14ac:dyDescent="0.25">
      <c r="A32" s="33" t="s">
        <v>115</v>
      </c>
      <c r="B32" s="34" t="s">
        <v>116</v>
      </c>
      <c r="C32" s="35">
        <v>139</v>
      </c>
      <c r="D32" s="35" t="s">
        <v>8</v>
      </c>
      <c r="E32" s="24">
        <f>F32+L32+M32</f>
        <v>780000</v>
      </c>
      <c r="F32" s="25">
        <f>J32</f>
        <v>780000</v>
      </c>
      <c r="G32" s="37" t="s">
        <v>8</v>
      </c>
      <c r="H32" s="35" t="s">
        <v>8</v>
      </c>
      <c r="I32" s="35" t="s">
        <v>8</v>
      </c>
      <c r="J32" s="41">
        <v>780000</v>
      </c>
      <c r="K32" s="41"/>
      <c r="L32" s="42"/>
      <c r="M32" s="43"/>
    </row>
    <row r="33" spans="1:13" x14ac:dyDescent="0.25">
      <c r="A33" s="33" t="s">
        <v>175</v>
      </c>
      <c r="B33" s="34" t="s">
        <v>176</v>
      </c>
      <c r="C33" s="35">
        <v>130</v>
      </c>
      <c r="D33" s="35" t="s">
        <v>8</v>
      </c>
      <c r="E33" s="24">
        <f>F33+L33+M33</f>
        <v>-2700000</v>
      </c>
      <c r="F33" s="25">
        <f>J33</f>
        <v>-2700000</v>
      </c>
      <c r="G33" s="37" t="s">
        <v>174</v>
      </c>
      <c r="H33" s="35" t="s">
        <v>174</v>
      </c>
      <c r="I33" s="35" t="s">
        <v>8</v>
      </c>
      <c r="J33" s="41">
        <v>-2700000</v>
      </c>
      <c r="K33" s="41"/>
      <c r="L33" s="42"/>
      <c r="M33" s="43"/>
    </row>
    <row r="34" spans="1:13" ht="30" x14ac:dyDescent="0.25">
      <c r="A34" s="33" t="s">
        <v>27</v>
      </c>
      <c r="B34" s="34" t="s">
        <v>117</v>
      </c>
      <c r="C34" s="35">
        <v>140</v>
      </c>
      <c r="D34" s="35" t="s">
        <v>8</v>
      </c>
      <c r="E34" s="24">
        <f>F34+L34+M34</f>
        <v>0</v>
      </c>
      <c r="F34" s="25">
        <f>G34+H34+J34</f>
        <v>0</v>
      </c>
      <c r="G34" s="25">
        <f>G36+G37+G38</f>
        <v>0</v>
      </c>
      <c r="H34" s="25">
        <f>H36+H37+H38</f>
        <v>0</v>
      </c>
      <c r="I34" s="25" t="s">
        <v>8</v>
      </c>
      <c r="J34" s="25">
        <f>J36+J37+J38</f>
        <v>0</v>
      </c>
      <c r="K34" s="25">
        <f>K36+K37+K38</f>
        <v>0</v>
      </c>
      <c r="L34" s="25">
        <f>L36+L37+L38</f>
        <v>0</v>
      </c>
      <c r="M34" s="25">
        <f>M36+M37+M38</f>
        <v>0</v>
      </c>
    </row>
    <row r="35" spans="1:13" x14ac:dyDescent="0.25">
      <c r="A35" s="33"/>
      <c r="B35" s="34" t="s">
        <v>11</v>
      </c>
      <c r="C35" s="35" t="s">
        <v>8</v>
      </c>
      <c r="D35" s="35" t="s">
        <v>8</v>
      </c>
      <c r="E35" s="36" t="s">
        <v>8</v>
      </c>
      <c r="F35" s="35" t="s">
        <v>8</v>
      </c>
      <c r="G35" s="37" t="s">
        <v>8</v>
      </c>
      <c r="H35" s="35" t="s">
        <v>8</v>
      </c>
      <c r="I35" s="35" t="s">
        <v>8</v>
      </c>
      <c r="J35" s="35" t="s">
        <v>8</v>
      </c>
      <c r="K35" s="37" t="s">
        <v>8</v>
      </c>
      <c r="L35" s="35" t="s">
        <v>8</v>
      </c>
      <c r="M35" s="38" t="s">
        <v>8</v>
      </c>
    </row>
    <row r="36" spans="1:13" ht="135" x14ac:dyDescent="0.25">
      <c r="A36" s="33" t="s">
        <v>118</v>
      </c>
      <c r="B36" s="34" t="s">
        <v>119</v>
      </c>
      <c r="C36" s="35">
        <v>141</v>
      </c>
      <c r="D36" s="35" t="s">
        <v>8</v>
      </c>
      <c r="E36" s="24">
        <f>F36+L36+M36</f>
        <v>0</v>
      </c>
      <c r="F36" s="25">
        <f>G36+H36+J36</f>
        <v>0</v>
      </c>
      <c r="G36" s="41"/>
      <c r="H36" s="41"/>
      <c r="I36" s="35" t="s">
        <v>8</v>
      </c>
      <c r="J36" s="41"/>
      <c r="K36" s="41"/>
      <c r="L36" s="42"/>
      <c r="M36" s="43"/>
    </row>
    <row r="37" spans="1:13" ht="150" x14ac:dyDescent="0.25">
      <c r="A37" s="33" t="s">
        <v>120</v>
      </c>
      <c r="B37" s="34" t="s">
        <v>121</v>
      </c>
      <c r="C37" s="35">
        <v>142</v>
      </c>
      <c r="D37" s="35" t="s">
        <v>8</v>
      </c>
      <c r="E37" s="24">
        <f>F37+L37+M37</f>
        <v>0</v>
      </c>
      <c r="F37" s="25">
        <f>G37+H37+J37</f>
        <v>0</v>
      </c>
      <c r="G37" s="41"/>
      <c r="H37" s="41"/>
      <c r="I37" s="35" t="s">
        <v>8</v>
      </c>
      <c r="J37" s="41"/>
      <c r="K37" s="41"/>
      <c r="L37" s="42"/>
      <c r="M37" s="43"/>
    </row>
    <row r="38" spans="1:13" ht="60" x14ac:dyDescent="0.25">
      <c r="A38" s="33" t="s">
        <v>122</v>
      </c>
      <c r="B38" s="34" t="s">
        <v>123</v>
      </c>
      <c r="C38" s="35">
        <v>149</v>
      </c>
      <c r="D38" s="35" t="s">
        <v>8</v>
      </c>
      <c r="E38" s="24">
        <f>F38+L38+M38</f>
        <v>0</v>
      </c>
      <c r="F38" s="25">
        <f>G38+H38+J38</f>
        <v>0</v>
      </c>
      <c r="G38" s="41"/>
      <c r="H38" s="41"/>
      <c r="I38" s="35" t="s">
        <v>8</v>
      </c>
      <c r="J38" s="41"/>
      <c r="K38" s="41"/>
      <c r="L38" s="42"/>
      <c r="M38" s="43"/>
    </row>
    <row r="39" spans="1:13" x14ac:dyDescent="0.25">
      <c r="A39" s="33" t="s">
        <v>28</v>
      </c>
      <c r="B39" s="34" t="s">
        <v>124</v>
      </c>
      <c r="C39" s="35">
        <v>180</v>
      </c>
      <c r="D39" s="35" t="s">
        <v>8</v>
      </c>
      <c r="E39" s="24">
        <f>F39+L39+M39</f>
        <v>157510393.66</v>
      </c>
      <c r="F39" s="25">
        <f>H39+I39+J39</f>
        <v>157510393.66</v>
      </c>
      <c r="G39" s="25" t="str">
        <f>G41</f>
        <v>Х</v>
      </c>
      <c r="H39" s="25">
        <f>SUM(H43:H44)</f>
        <v>0</v>
      </c>
      <c r="I39" s="25">
        <f>I44</f>
        <v>0</v>
      </c>
      <c r="J39" s="25">
        <f>J41+J42</f>
        <v>157510393.66</v>
      </c>
      <c r="K39" s="25">
        <f>K41+K42</f>
        <v>147010393.66</v>
      </c>
      <c r="L39" s="25">
        <f>SUM(L41:L44)</f>
        <v>0</v>
      </c>
      <c r="M39" s="25">
        <f>SUM(M41:M44)</f>
        <v>0</v>
      </c>
    </row>
    <row r="40" spans="1:13" x14ac:dyDescent="0.25">
      <c r="A40" s="33"/>
      <c r="B40" s="34" t="s">
        <v>11</v>
      </c>
      <c r="C40" s="35" t="s">
        <v>8</v>
      </c>
      <c r="D40" s="35" t="s">
        <v>8</v>
      </c>
      <c r="E40" s="36" t="s">
        <v>8</v>
      </c>
      <c r="F40" s="35" t="s">
        <v>8</v>
      </c>
      <c r="G40" s="37" t="s">
        <v>8</v>
      </c>
      <c r="H40" s="35" t="s">
        <v>8</v>
      </c>
      <c r="I40" s="38" t="s">
        <v>8</v>
      </c>
      <c r="J40" s="38" t="s">
        <v>8</v>
      </c>
      <c r="K40" s="46" t="s">
        <v>8</v>
      </c>
      <c r="L40" s="38" t="s">
        <v>8</v>
      </c>
      <c r="M40" s="38" t="s">
        <v>8</v>
      </c>
    </row>
    <row r="41" spans="1:13" ht="45" x14ac:dyDescent="0.25">
      <c r="A41" s="33" t="s">
        <v>29</v>
      </c>
      <c r="B41" s="34" t="s">
        <v>125</v>
      </c>
      <c r="C41" s="35">
        <v>181</v>
      </c>
      <c r="D41" s="35" t="s">
        <v>8</v>
      </c>
      <c r="E41" s="24">
        <f t="shared" ref="E41:E48" si="0">F41+L41+M41</f>
        <v>10500000</v>
      </c>
      <c r="F41" s="25">
        <f>J41</f>
        <v>10500000</v>
      </c>
      <c r="G41" s="48" t="s">
        <v>8</v>
      </c>
      <c r="H41" s="48" t="s">
        <v>8</v>
      </c>
      <c r="I41" s="35" t="s">
        <v>8</v>
      </c>
      <c r="J41" s="41">
        <v>10500000</v>
      </c>
      <c r="K41" s="41"/>
      <c r="L41" s="42"/>
      <c r="M41" s="43"/>
    </row>
    <row r="42" spans="1:13" ht="30" x14ac:dyDescent="0.25">
      <c r="A42" s="33" t="s">
        <v>31</v>
      </c>
      <c r="B42" s="34" t="s">
        <v>126</v>
      </c>
      <c r="C42" s="35">
        <v>182</v>
      </c>
      <c r="D42" s="35" t="s">
        <v>8</v>
      </c>
      <c r="E42" s="24">
        <f t="shared" si="0"/>
        <v>147010393.66</v>
      </c>
      <c r="F42" s="25">
        <f>J42</f>
        <v>147010393.66</v>
      </c>
      <c r="G42" s="37" t="s">
        <v>8</v>
      </c>
      <c r="H42" s="35" t="s">
        <v>8</v>
      </c>
      <c r="I42" s="35" t="s">
        <v>8</v>
      </c>
      <c r="J42" s="41">
        <v>147010393.66</v>
      </c>
      <c r="K42" s="41">
        <v>147010393.66</v>
      </c>
      <c r="L42" s="42"/>
      <c r="M42" s="43"/>
    </row>
    <row r="43" spans="1:13" ht="105" x14ac:dyDescent="0.25">
      <c r="A43" s="33" t="s">
        <v>32</v>
      </c>
      <c r="B43" s="34" t="s">
        <v>98</v>
      </c>
      <c r="C43" s="35">
        <v>180</v>
      </c>
      <c r="D43" s="35" t="s">
        <v>8</v>
      </c>
      <c r="E43" s="24">
        <f t="shared" si="0"/>
        <v>0</v>
      </c>
      <c r="F43" s="25">
        <f>H43</f>
        <v>0</v>
      </c>
      <c r="G43" s="37" t="s">
        <v>8</v>
      </c>
      <c r="H43" s="41"/>
      <c r="I43" s="35" t="s">
        <v>8</v>
      </c>
      <c r="J43" s="35" t="s">
        <v>8</v>
      </c>
      <c r="K43" s="37" t="s">
        <v>8</v>
      </c>
      <c r="L43" s="42"/>
      <c r="M43" s="43"/>
    </row>
    <row r="44" spans="1:13" ht="45" x14ac:dyDescent="0.25">
      <c r="A44" s="33" t="s">
        <v>33</v>
      </c>
      <c r="B44" s="34" t="s">
        <v>99</v>
      </c>
      <c r="C44" s="35">
        <v>180</v>
      </c>
      <c r="D44" s="35" t="s">
        <v>8</v>
      </c>
      <c r="E44" s="24">
        <f t="shared" si="0"/>
        <v>0</v>
      </c>
      <c r="F44" s="25">
        <f>I44</f>
        <v>0</v>
      </c>
      <c r="G44" s="37" t="s">
        <v>8</v>
      </c>
      <c r="H44" s="37" t="s">
        <v>8</v>
      </c>
      <c r="I44" s="41"/>
      <c r="J44" s="35" t="s">
        <v>8</v>
      </c>
      <c r="K44" s="37" t="s">
        <v>8</v>
      </c>
      <c r="L44" s="42"/>
      <c r="M44" s="43"/>
    </row>
    <row r="45" spans="1:13" s="47" customFormat="1" ht="30" x14ac:dyDescent="0.25">
      <c r="A45" s="33" t="s">
        <v>186</v>
      </c>
      <c r="B45" s="34" t="s">
        <v>188</v>
      </c>
      <c r="C45" s="35">
        <v>410</v>
      </c>
      <c r="D45" s="35" t="s">
        <v>8</v>
      </c>
      <c r="E45" s="24">
        <f t="shared" si="0"/>
        <v>0</v>
      </c>
      <c r="F45" s="25">
        <f>G45+H45+I45+J45</f>
        <v>0</v>
      </c>
      <c r="G45" s="41"/>
      <c r="H45" s="41"/>
      <c r="I45" s="41"/>
      <c r="J45" s="41"/>
      <c r="K45" s="41"/>
      <c r="L45" s="42"/>
      <c r="M45" s="43"/>
    </row>
    <row r="46" spans="1:13" s="47" customFormat="1" ht="30" x14ac:dyDescent="0.25">
      <c r="A46" s="33" t="s">
        <v>187</v>
      </c>
      <c r="B46" s="34" t="s">
        <v>189</v>
      </c>
      <c r="C46" s="35">
        <v>440</v>
      </c>
      <c r="D46" s="35" t="s">
        <v>8</v>
      </c>
      <c r="E46" s="24">
        <f t="shared" si="0"/>
        <v>0</v>
      </c>
      <c r="F46" s="25">
        <f>G46+H46+I46+J46</f>
        <v>0</v>
      </c>
      <c r="G46" s="41"/>
      <c r="H46" s="41"/>
      <c r="I46" s="41"/>
      <c r="J46" s="41"/>
      <c r="K46" s="41"/>
      <c r="L46" s="42"/>
      <c r="M46" s="43"/>
    </row>
    <row r="47" spans="1:13" s="32" customFormat="1" ht="42.75" x14ac:dyDescent="0.2">
      <c r="A47" s="28" t="s">
        <v>19</v>
      </c>
      <c r="B47" s="29" t="s">
        <v>69</v>
      </c>
      <c r="C47" s="30" t="s">
        <v>8</v>
      </c>
      <c r="D47" s="30" t="s">
        <v>8</v>
      </c>
      <c r="E47" s="24">
        <f t="shared" si="0"/>
        <v>9206727.3699999992</v>
      </c>
      <c r="F47" s="24">
        <f>G47+H47+I47+J47</f>
        <v>9206727.3699999992</v>
      </c>
      <c r="G47" s="27"/>
      <c r="H47" s="27"/>
      <c r="I47" s="27"/>
      <c r="J47" s="27">
        <v>9206727.3699999992</v>
      </c>
      <c r="K47" s="27"/>
      <c r="L47" s="31"/>
      <c r="M47" s="26"/>
    </row>
    <row r="48" spans="1:13" ht="42.75" x14ac:dyDescent="0.25">
      <c r="A48" s="28" t="s">
        <v>20</v>
      </c>
      <c r="B48" s="29" t="s">
        <v>211</v>
      </c>
      <c r="C48" s="30" t="s">
        <v>8</v>
      </c>
      <c r="D48" s="30" t="s">
        <v>8</v>
      </c>
      <c r="E48" s="24">
        <f t="shared" si="0"/>
        <v>356726524.28999996</v>
      </c>
      <c r="F48" s="24">
        <f>G48+H48+I48+J48</f>
        <v>356726524.28999996</v>
      </c>
      <c r="G48" s="24">
        <f>G50+G66+G71+G107+G112+G111+G116+G117+G118+G127</f>
        <v>34229717.229999997</v>
      </c>
      <c r="H48" s="24">
        <f>H50+H66+H71+H107+H111+H112+H116+H117+H118+H127</f>
        <v>25726373.399999999</v>
      </c>
      <c r="I48" s="24">
        <f>I66+I71+I107+I112+I111+I116+I117+I118+I127</f>
        <v>0</v>
      </c>
      <c r="J48" s="24">
        <f>J50+J66+J71+J107+J112+J111+J116+J117+J118+J127</f>
        <v>296770433.65999997</v>
      </c>
      <c r="K48" s="24">
        <f>K50+K66+K71+K107+K111+K112+K116+K117+K118+K127</f>
        <v>147010393.66</v>
      </c>
      <c r="L48" s="24">
        <f>L50+L66+L71+L107+L111+L112+L116+L117+L118+L127</f>
        <v>0</v>
      </c>
      <c r="M48" s="24">
        <f>M50+M66+M71+M107+M111+M112+M116+M117+M118+M127</f>
        <v>0</v>
      </c>
    </row>
    <row r="49" spans="1:13" x14ac:dyDescent="0.25">
      <c r="A49" s="52"/>
      <c r="B49" s="34" t="s">
        <v>12</v>
      </c>
      <c r="C49" s="35" t="s">
        <v>8</v>
      </c>
      <c r="D49" s="35" t="s">
        <v>8</v>
      </c>
      <c r="E49" s="36" t="s">
        <v>8</v>
      </c>
      <c r="F49" s="35" t="s">
        <v>8</v>
      </c>
      <c r="G49" s="37" t="s">
        <v>8</v>
      </c>
      <c r="H49" s="35" t="s">
        <v>8</v>
      </c>
      <c r="I49" s="38" t="s">
        <v>8</v>
      </c>
      <c r="J49" s="38" t="s">
        <v>8</v>
      </c>
      <c r="K49" s="46" t="s">
        <v>8</v>
      </c>
      <c r="L49" s="38" t="s">
        <v>8</v>
      </c>
      <c r="M49" s="38" t="s">
        <v>8</v>
      </c>
    </row>
    <row r="50" spans="1:13" ht="30" x14ac:dyDescent="0.25">
      <c r="A50" s="33" t="s">
        <v>34</v>
      </c>
      <c r="B50" s="34" t="s">
        <v>184</v>
      </c>
      <c r="C50" s="35">
        <v>110</v>
      </c>
      <c r="D50" s="35">
        <v>210</v>
      </c>
      <c r="E50" s="24">
        <f>F50+L50+M50</f>
        <v>210977155.66</v>
      </c>
      <c r="F50" s="25">
        <f>G50+H50+J50</f>
        <v>210977155.66</v>
      </c>
      <c r="G50" s="25">
        <f>G52+G53+G59+G60</f>
        <v>0</v>
      </c>
      <c r="H50" s="25">
        <f>H52+H53+H59+H60</f>
        <v>0</v>
      </c>
      <c r="I50" s="25" t="str">
        <f>I53</f>
        <v>Х</v>
      </c>
      <c r="J50" s="25">
        <f>J52+J53+J59+J60</f>
        <v>210977155.66</v>
      </c>
      <c r="K50" s="25">
        <f>K52+K53+K59+K60</f>
        <v>143650393.66</v>
      </c>
      <c r="L50" s="25">
        <f>L52+L53+L59+L60</f>
        <v>0</v>
      </c>
      <c r="M50" s="25">
        <f>M52+M53+M59+M60</f>
        <v>0</v>
      </c>
    </row>
    <row r="51" spans="1:13" x14ac:dyDescent="0.25">
      <c r="A51" s="52"/>
      <c r="B51" s="34" t="s">
        <v>11</v>
      </c>
      <c r="C51" s="35" t="s">
        <v>8</v>
      </c>
      <c r="D51" s="35" t="s">
        <v>8</v>
      </c>
      <c r="E51" s="36" t="s">
        <v>8</v>
      </c>
      <c r="F51" s="37" t="s">
        <v>8</v>
      </c>
      <c r="G51" s="37" t="s">
        <v>8</v>
      </c>
      <c r="H51" s="37" t="s">
        <v>8</v>
      </c>
      <c r="I51" s="46" t="s">
        <v>8</v>
      </c>
      <c r="J51" s="38" t="s">
        <v>8</v>
      </c>
      <c r="K51" s="46" t="s">
        <v>8</v>
      </c>
      <c r="L51" s="38" t="s">
        <v>8</v>
      </c>
      <c r="M51" s="38" t="s">
        <v>8</v>
      </c>
    </row>
    <row r="52" spans="1:13" ht="30" x14ac:dyDescent="0.25">
      <c r="A52" s="33" t="s">
        <v>35</v>
      </c>
      <c r="B52" s="34" t="s">
        <v>127</v>
      </c>
      <c r="C52" s="35">
        <v>111</v>
      </c>
      <c r="D52" s="35">
        <v>211</v>
      </c>
      <c r="E52" s="24">
        <f>F52+L52+M52</f>
        <v>159394129.66</v>
      </c>
      <c r="F52" s="25">
        <f>G52+H52+J52</f>
        <v>159394129.66</v>
      </c>
      <c r="G52" s="41"/>
      <c r="H52" s="41"/>
      <c r="I52" s="46" t="s">
        <v>8</v>
      </c>
      <c r="J52" s="43">
        <v>159394129.66</v>
      </c>
      <c r="K52" s="43">
        <v>110330563.66</v>
      </c>
      <c r="L52" s="42"/>
      <c r="M52" s="43"/>
    </row>
    <row r="53" spans="1:13" ht="60" x14ac:dyDescent="0.25">
      <c r="A53" s="33" t="s">
        <v>36</v>
      </c>
      <c r="B53" s="34" t="s">
        <v>128</v>
      </c>
      <c r="C53" s="35">
        <v>112</v>
      </c>
      <c r="D53" s="35" t="s">
        <v>8</v>
      </c>
      <c r="E53" s="24">
        <f>F53+L53+M53</f>
        <v>3468000</v>
      </c>
      <c r="F53" s="25">
        <f>G53+H53+J53</f>
        <v>3468000</v>
      </c>
      <c r="G53" s="25">
        <f>G55+G56+G57+G58</f>
        <v>0</v>
      </c>
      <c r="H53" s="25">
        <f>H55+H56+H57+H58</f>
        <v>0</v>
      </c>
      <c r="I53" s="25" t="s">
        <v>8</v>
      </c>
      <c r="J53" s="25">
        <f>J55+J56+J57+J58</f>
        <v>3468000</v>
      </c>
      <c r="K53" s="25">
        <f>K55+K56+K57+K58</f>
        <v>0</v>
      </c>
      <c r="L53" s="25">
        <f>L55+L56+L57+L58</f>
        <v>0</v>
      </c>
      <c r="M53" s="25">
        <f>M55+M56+M57+M58</f>
        <v>0</v>
      </c>
    </row>
    <row r="54" spans="1:13" x14ac:dyDescent="0.25">
      <c r="A54" s="52"/>
      <c r="B54" s="34" t="s">
        <v>12</v>
      </c>
      <c r="C54" s="35" t="s">
        <v>8</v>
      </c>
      <c r="D54" s="35" t="s">
        <v>8</v>
      </c>
      <c r="E54" s="36" t="s">
        <v>8</v>
      </c>
      <c r="F54" s="37" t="s">
        <v>8</v>
      </c>
      <c r="G54" s="37" t="s">
        <v>8</v>
      </c>
      <c r="H54" s="37" t="s">
        <v>8</v>
      </c>
      <c r="I54" s="46" t="s">
        <v>8</v>
      </c>
      <c r="J54" s="38" t="s">
        <v>8</v>
      </c>
      <c r="K54" s="46" t="s">
        <v>8</v>
      </c>
      <c r="L54" s="38" t="s">
        <v>8</v>
      </c>
      <c r="M54" s="38" t="s">
        <v>8</v>
      </c>
    </row>
    <row r="55" spans="1:13" x14ac:dyDescent="0.25">
      <c r="A55" s="33" t="s">
        <v>129</v>
      </c>
      <c r="B55" s="34" t="s">
        <v>70</v>
      </c>
      <c r="C55" s="35">
        <v>112</v>
      </c>
      <c r="D55" s="35">
        <v>212</v>
      </c>
      <c r="E55" s="24">
        <f t="shared" ref="E55:E60" si="1">F55+L55+M55</f>
        <v>3330000</v>
      </c>
      <c r="F55" s="25">
        <f t="shared" ref="F55:F60" si="2">G55+H55+J55</f>
        <v>3330000</v>
      </c>
      <c r="G55" s="41"/>
      <c r="H55" s="41"/>
      <c r="I55" s="46" t="s">
        <v>8</v>
      </c>
      <c r="J55" s="43">
        <v>3330000</v>
      </c>
      <c r="K55" s="43"/>
      <c r="L55" s="42"/>
      <c r="M55" s="43"/>
    </row>
    <row r="56" spans="1:13" x14ac:dyDescent="0.25">
      <c r="A56" s="33" t="s">
        <v>130</v>
      </c>
      <c r="B56" s="34" t="s">
        <v>81</v>
      </c>
      <c r="C56" s="35">
        <v>112</v>
      </c>
      <c r="D56" s="35">
        <v>222</v>
      </c>
      <c r="E56" s="24">
        <f t="shared" si="1"/>
        <v>0</v>
      </c>
      <c r="F56" s="25">
        <f t="shared" si="2"/>
        <v>0</v>
      </c>
      <c r="G56" s="41"/>
      <c r="H56" s="41"/>
      <c r="I56" s="43" t="s">
        <v>8</v>
      </c>
      <c r="J56" s="43"/>
      <c r="K56" s="43"/>
      <c r="L56" s="42"/>
      <c r="M56" s="43"/>
    </row>
    <row r="57" spans="1:13" ht="30" x14ac:dyDescent="0.25">
      <c r="A57" s="33" t="s">
        <v>131</v>
      </c>
      <c r="B57" s="34" t="s">
        <v>73</v>
      </c>
      <c r="C57" s="35">
        <v>112</v>
      </c>
      <c r="D57" s="35">
        <v>262</v>
      </c>
      <c r="E57" s="24">
        <f t="shared" si="1"/>
        <v>0</v>
      </c>
      <c r="F57" s="25">
        <f t="shared" si="2"/>
        <v>0</v>
      </c>
      <c r="G57" s="41"/>
      <c r="H57" s="41"/>
      <c r="I57" s="46" t="s">
        <v>8</v>
      </c>
      <c r="J57" s="43"/>
      <c r="K57" s="43"/>
      <c r="L57" s="42"/>
      <c r="M57" s="43"/>
    </row>
    <row r="58" spans="1:13" x14ac:dyDescent="0.25">
      <c r="A58" s="33" t="s">
        <v>195</v>
      </c>
      <c r="B58" s="34" t="s">
        <v>84</v>
      </c>
      <c r="C58" s="35">
        <v>112</v>
      </c>
      <c r="D58" s="35">
        <v>290</v>
      </c>
      <c r="E58" s="24">
        <f t="shared" si="1"/>
        <v>138000</v>
      </c>
      <c r="F58" s="25">
        <f t="shared" si="2"/>
        <v>138000</v>
      </c>
      <c r="G58" s="41"/>
      <c r="H58" s="41"/>
      <c r="I58" s="46" t="s">
        <v>8</v>
      </c>
      <c r="J58" s="43">
        <v>138000</v>
      </c>
      <c r="K58" s="43"/>
      <c r="L58" s="42"/>
      <c r="M58" s="43"/>
    </row>
    <row r="59" spans="1:13" ht="120" x14ac:dyDescent="0.25">
      <c r="A59" s="33" t="s">
        <v>37</v>
      </c>
      <c r="B59" s="34" t="s">
        <v>178</v>
      </c>
      <c r="C59" s="35">
        <v>113</v>
      </c>
      <c r="D59" s="35">
        <v>290</v>
      </c>
      <c r="E59" s="24">
        <f t="shared" si="1"/>
        <v>0</v>
      </c>
      <c r="F59" s="25">
        <f t="shared" si="2"/>
        <v>0</v>
      </c>
      <c r="G59" s="41"/>
      <c r="H59" s="41"/>
      <c r="I59" s="46" t="s">
        <v>8</v>
      </c>
      <c r="J59" s="43"/>
      <c r="K59" s="43"/>
      <c r="L59" s="42"/>
      <c r="M59" s="43"/>
    </row>
    <row r="60" spans="1:13" ht="90" x14ac:dyDescent="0.25">
      <c r="A60" s="33" t="s">
        <v>177</v>
      </c>
      <c r="B60" s="34" t="s">
        <v>132</v>
      </c>
      <c r="C60" s="35">
        <v>119</v>
      </c>
      <c r="D60" s="35" t="s">
        <v>8</v>
      </c>
      <c r="E60" s="24">
        <f t="shared" si="1"/>
        <v>48115026</v>
      </c>
      <c r="F60" s="25">
        <f t="shared" si="2"/>
        <v>48115026</v>
      </c>
      <c r="G60" s="25">
        <f>G62+G63+G64+G65</f>
        <v>0</v>
      </c>
      <c r="H60" s="25">
        <f>H62+H63+H64+H65</f>
        <v>0</v>
      </c>
      <c r="I60" s="39" t="s">
        <v>8</v>
      </c>
      <c r="J60" s="25">
        <f>J62+J63+J64+J65</f>
        <v>48115026</v>
      </c>
      <c r="K60" s="25">
        <f>K62+K63+K64+K65</f>
        <v>33319830</v>
      </c>
      <c r="L60" s="25">
        <f>L62+L63+L64+L65</f>
        <v>0</v>
      </c>
      <c r="M60" s="25">
        <f>M62+M63+M64+M65</f>
        <v>0</v>
      </c>
    </row>
    <row r="61" spans="1:13" x14ac:dyDescent="0.25">
      <c r="A61" s="33"/>
      <c r="B61" s="34" t="s">
        <v>12</v>
      </c>
      <c r="C61" s="35" t="s">
        <v>8</v>
      </c>
      <c r="D61" s="35" t="s">
        <v>8</v>
      </c>
      <c r="E61" s="36" t="s">
        <v>8</v>
      </c>
      <c r="F61" s="37" t="s">
        <v>8</v>
      </c>
      <c r="G61" s="37" t="s">
        <v>8</v>
      </c>
      <c r="H61" s="37" t="s">
        <v>8</v>
      </c>
      <c r="I61" s="46" t="s">
        <v>8</v>
      </c>
      <c r="J61" s="46" t="s">
        <v>8</v>
      </c>
      <c r="K61" s="46" t="s">
        <v>8</v>
      </c>
      <c r="L61" s="46" t="s">
        <v>8</v>
      </c>
      <c r="M61" s="46" t="s">
        <v>8</v>
      </c>
    </row>
    <row r="62" spans="1:13" ht="30" x14ac:dyDescent="0.25">
      <c r="A62" s="33" t="s">
        <v>179</v>
      </c>
      <c r="B62" s="34" t="s">
        <v>71</v>
      </c>
      <c r="C62" s="35">
        <v>119</v>
      </c>
      <c r="D62" s="35">
        <v>213</v>
      </c>
      <c r="E62" s="24">
        <f>F62+L62+M62</f>
        <v>48115026</v>
      </c>
      <c r="F62" s="25">
        <f>G62+H62+J62</f>
        <v>48115026</v>
      </c>
      <c r="G62" s="41"/>
      <c r="H62" s="41"/>
      <c r="I62" s="46" t="s">
        <v>8</v>
      </c>
      <c r="J62" s="43">
        <v>48115026</v>
      </c>
      <c r="K62" s="43">
        <v>33319830</v>
      </c>
      <c r="L62" s="42"/>
      <c r="M62" s="43"/>
    </row>
    <row r="63" spans="1:13" ht="30" x14ac:dyDescent="0.25">
      <c r="A63" s="33" t="s">
        <v>180</v>
      </c>
      <c r="B63" s="34" t="s">
        <v>73</v>
      </c>
      <c r="C63" s="35">
        <v>119</v>
      </c>
      <c r="D63" s="35">
        <v>262</v>
      </c>
      <c r="E63" s="24">
        <f>F63+L63+M63</f>
        <v>0</v>
      </c>
      <c r="F63" s="25">
        <f>G63+H63+J63</f>
        <v>0</v>
      </c>
      <c r="G63" s="41"/>
      <c r="H63" s="41"/>
      <c r="I63" s="46" t="s">
        <v>8</v>
      </c>
      <c r="J63" s="43"/>
      <c r="K63" s="43"/>
      <c r="L63" s="42"/>
      <c r="M63" s="43"/>
    </row>
    <row r="64" spans="1:13" x14ac:dyDescent="0.25">
      <c r="A64" s="33" t="s">
        <v>203</v>
      </c>
      <c r="B64" s="34" t="s">
        <v>68</v>
      </c>
      <c r="C64" s="35">
        <v>119</v>
      </c>
      <c r="D64" s="35">
        <v>226</v>
      </c>
      <c r="E64" s="24">
        <f>F64+L64+M64</f>
        <v>0</v>
      </c>
      <c r="F64" s="25">
        <f>G64+H64+J64</f>
        <v>0</v>
      </c>
      <c r="G64" s="41"/>
      <c r="H64" s="41"/>
      <c r="I64" s="46" t="s">
        <v>8</v>
      </c>
      <c r="J64" s="43"/>
      <c r="K64" s="43"/>
      <c r="L64" s="42"/>
      <c r="M64" s="43"/>
    </row>
    <row r="65" spans="1:13" ht="30" x14ac:dyDescent="0.25">
      <c r="A65" s="33" t="s">
        <v>204</v>
      </c>
      <c r="B65" s="34" t="s">
        <v>77</v>
      </c>
      <c r="C65" s="35">
        <v>119</v>
      </c>
      <c r="D65" s="35">
        <v>340</v>
      </c>
      <c r="E65" s="24">
        <f>F65+L65+M65</f>
        <v>0</v>
      </c>
      <c r="F65" s="25">
        <f>G65+H65+J65</f>
        <v>0</v>
      </c>
      <c r="G65" s="41"/>
      <c r="H65" s="41"/>
      <c r="I65" s="46" t="s">
        <v>8</v>
      </c>
      <c r="J65" s="43"/>
      <c r="K65" s="43"/>
      <c r="L65" s="42"/>
      <c r="M65" s="43"/>
    </row>
    <row r="66" spans="1:13" ht="90" x14ac:dyDescent="0.25">
      <c r="A66" s="33" t="s">
        <v>38</v>
      </c>
      <c r="B66" s="34" t="s">
        <v>133</v>
      </c>
      <c r="C66" s="35">
        <v>243</v>
      </c>
      <c r="D66" s="35" t="s">
        <v>8</v>
      </c>
      <c r="E66" s="24">
        <f>F66+L66+M66</f>
        <v>0</v>
      </c>
      <c r="F66" s="25">
        <f>G66+H66+I66+J66</f>
        <v>0</v>
      </c>
      <c r="G66" s="25">
        <f>G69+G70</f>
        <v>0</v>
      </c>
      <c r="H66" s="25">
        <f>H68+H70</f>
        <v>0</v>
      </c>
      <c r="I66" s="25">
        <f>I68+I69+I70</f>
        <v>0</v>
      </c>
      <c r="J66" s="25">
        <f>J68+J69+J70</f>
        <v>0</v>
      </c>
      <c r="K66" s="25">
        <f>K68+K69+K70</f>
        <v>0</v>
      </c>
      <c r="L66" s="25">
        <f>L68+L69+L70</f>
        <v>0</v>
      </c>
      <c r="M66" s="25">
        <f>M68+M69+M70</f>
        <v>0</v>
      </c>
    </row>
    <row r="67" spans="1:13" x14ac:dyDescent="0.25">
      <c r="A67" s="33"/>
      <c r="B67" s="34" t="s">
        <v>11</v>
      </c>
      <c r="C67" s="35" t="s">
        <v>8</v>
      </c>
      <c r="D67" s="35" t="s">
        <v>8</v>
      </c>
      <c r="E67" s="36" t="s">
        <v>8</v>
      </c>
      <c r="F67" s="37" t="s">
        <v>8</v>
      </c>
      <c r="G67" s="37" t="s">
        <v>8</v>
      </c>
      <c r="H67" s="37" t="s">
        <v>8</v>
      </c>
      <c r="I67" s="46" t="s">
        <v>8</v>
      </c>
      <c r="J67" s="46" t="s">
        <v>8</v>
      </c>
      <c r="K67" s="46" t="s">
        <v>8</v>
      </c>
      <c r="L67" s="46" t="s">
        <v>8</v>
      </c>
      <c r="M67" s="46" t="s">
        <v>8</v>
      </c>
    </row>
    <row r="68" spans="1:13" x14ac:dyDescent="0.25">
      <c r="A68" s="33" t="s">
        <v>39</v>
      </c>
      <c r="B68" s="34" t="s">
        <v>56</v>
      </c>
      <c r="C68" s="35">
        <v>243</v>
      </c>
      <c r="D68" s="35">
        <v>225</v>
      </c>
      <c r="E68" s="24">
        <f>F68+L68+M68</f>
        <v>0</v>
      </c>
      <c r="F68" s="25">
        <f>H68+I68+J68</f>
        <v>0</v>
      </c>
      <c r="G68" s="37" t="s">
        <v>8</v>
      </c>
      <c r="H68" s="41"/>
      <c r="I68" s="43"/>
      <c r="J68" s="43"/>
      <c r="K68" s="43"/>
      <c r="L68" s="42"/>
      <c r="M68" s="43"/>
    </row>
    <row r="69" spans="1:13" ht="60" x14ac:dyDescent="0.25">
      <c r="A69" s="33" t="s">
        <v>40</v>
      </c>
      <c r="B69" s="34" t="s">
        <v>182</v>
      </c>
      <c r="C69" s="35">
        <v>243</v>
      </c>
      <c r="D69" s="35">
        <v>225</v>
      </c>
      <c r="E69" s="24">
        <f>F69+L69+M69</f>
        <v>0</v>
      </c>
      <c r="F69" s="25">
        <f>G69+I69+J69</f>
        <v>0</v>
      </c>
      <c r="G69" s="41"/>
      <c r="H69" s="37" t="s">
        <v>8</v>
      </c>
      <c r="I69" s="43"/>
      <c r="J69" s="43"/>
      <c r="K69" s="43"/>
      <c r="L69" s="42"/>
      <c r="M69" s="43"/>
    </row>
    <row r="70" spans="1:13" ht="30" x14ac:dyDescent="0.25">
      <c r="A70" s="33" t="s">
        <v>183</v>
      </c>
      <c r="B70" s="34" t="s">
        <v>61</v>
      </c>
      <c r="C70" s="35">
        <v>243</v>
      </c>
      <c r="D70" s="35">
        <v>226</v>
      </c>
      <c r="E70" s="24">
        <f>F70+L70+M70</f>
        <v>0</v>
      </c>
      <c r="F70" s="25">
        <f>G70+H70+I70+J70</f>
        <v>0</v>
      </c>
      <c r="G70" s="41"/>
      <c r="H70" s="41"/>
      <c r="I70" s="43"/>
      <c r="J70" s="43"/>
      <c r="K70" s="43"/>
      <c r="L70" s="42"/>
      <c r="M70" s="43"/>
    </row>
    <row r="71" spans="1:13" ht="90" x14ac:dyDescent="0.25">
      <c r="A71" s="33" t="s">
        <v>42</v>
      </c>
      <c r="B71" s="34" t="s">
        <v>185</v>
      </c>
      <c r="C71" s="35">
        <v>244</v>
      </c>
      <c r="D71" s="35" t="s">
        <v>8</v>
      </c>
      <c r="E71" s="24">
        <f>F71+L71+M71</f>
        <v>145474368.63</v>
      </c>
      <c r="F71" s="25">
        <f>G71+H71+I71+J71</f>
        <v>145474368.63</v>
      </c>
      <c r="G71" s="25">
        <f t="shared" ref="G71:M71" si="3">G73+G74+G75+G76+G77+G85+G92+G93+G100+G101</f>
        <v>34229717.229999997</v>
      </c>
      <c r="H71" s="25">
        <f t="shared" si="3"/>
        <v>25726373.399999999</v>
      </c>
      <c r="I71" s="25">
        <f t="shared" si="3"/>
        <v>0</v>
      </c>
      <c r="J71" s="25">
        <f t="shared" si="3"/>
        <v>85518278</v>
      </c>
      <c r="K71" s="25">
        <f t="shared" si="3"/>
        <v>3360000</v>
      </c>
      <c r="L71" s="25">
        <f t="shared" si="3"/>
        <v>0</v>
      </c>
      <c r="M71" s="25">
        <f t="shared" si="3"/>
        <v>0</v>
      </c>
    </row>
    <row r="72" spans="1:13" x14ac:dyDescent="0.25">
      <c r="A72" s="52"/>
      <c r="B72" s="34" t="s">
        <v>11</v>
      </c>
      <c r="C72" s="35" t="s">
        <v>8</v>
      </c>
      <c r="D72" s="35" t="s">
        <v>8</v>
      </c>
      <c r="E72" s="36" t="s">
        <v>8</v>
      </c>
      <c r="F72" s="37" t="s">
        <v>8</v>
      </c>
      <c r="G72" s="37" t="s">
        <v>8</v>
      </c>
      <c r="H72" s="37" t="s">
        <v>8</v>
      </c>
      <c r="I72" s="46" t="s">
        <v>8</v>
      </c>
      <c r="J72" s="46" t="s">
        <v>8</v>
      </c>
      <c r="K72" s="46" t="s">
        <v>8</v>
      </c>
      <c r="L72" s="46" t="s">
        <v>8</v>
      </c>
      <c r="M72" s="46" t="s">
        <v>8</v>
      </c>
    </row>
    <row r="73" spans="1:13" x14ac:dyDescent="0.25">
      <c r="A73" s="52" t="s">
        <v>43</v>
      </c>
      <c r="B73" s="34" t="s">
        <v>80</v>
      </c>
      <c r="C73" s="35">
        <v>244</v>
      </c>
      <c r="D73" s="35">
        <v>221</v>
      </c>
      <c r="E73" s="24">
        <f>F73+L73+M73</f>
        <v>1677180</v>
      </c>
      <c r="F73" s="25">
        <f>G73+H73+I73+J73</f>
        <v>1677180</v>
      </c>
      <c r="G73" s="41"/>
      <c r="H73" s="41"/>
      <c r="I73" s="43"/>
      <c r="J73" s="43">
        <v>1677180</v>
      </c>
      <c r="K73" s="43"/>
      <c r="L73" s="42"/>
      <c r="M73" s="43"/>
    </row>
    <row r="74" spans="1:13" x14ac:dyDescent="0.25">
      <c r="A74" s="52" t="s">
        <v>134</v>
      </c>
      <c r="B74" s="34" t="s">
        <v>81</v>
      </c>
      <c r="C74" s="35">
        <v>244</v>
      </c>
      <c r="D74" s="35">
        <v>222</v>
      </c>
      <c r="E74" s="24">
        <f>F74+L74+M74</f>
        <v>2472000</v>
      </c>
      <c r="F74" s="25">
        <f>G74+H74+I74+J74</f>
        <v>2472000</v>
      </c>
      <c r="G74" s="41"/>
      <c r="H74" s="41"/>
      <c r="I74" s="43"/>
      <c r="J74" s="43">
        <v>2472000</v>
      </c>
      <c r="K74" s="43"/>
      <c r="L74" s="42"/>
      <c r="M74" s="43"/>
    </row>
    <row r="75" spans="1:13" x14ac:dyDescent="0.25">
      <c r="A75" s="52" t="s">
        <v>135</v>
      </c>
      <c r="B75" s="34" t="s">
        <v>82</v>
      </c>
      <c r="C75" s="35">
        <v>244</v>
      </c>
      <c r="D75" s="35">
        <v>223</v>
      </c>
      <c r="E75" s="24">
        <f>F75+L75+M75</f>
        <v>12603298.359999999</v>
      </c>
      <c r="F75" s="25">
        <f>G75+H75+I75+J75</f>
        <v>12603298.359999999</v>
      </c>
      <c r="G75" s="41">
        <v>12444644.359999999</v>
      </c>
      <c r="H75" s="41"/>
      <c r="I75" s="43"/>
      <c r="J75" s="43">
        <v>158654</v>
      </c>
      <c r="K75" s="43"/>
      <c r="L75" s="42"/>
      <c r="M75" s="43"/>
    </row>
    <row r="76" spans="1:13" ht="30" x14ac:dyDescent="0.25">
      <c r="A76" s="52" t="s">
        <v>136</v>
      </c>
      <c r="B76" s="34" t="s">
        <v>79</v>
      </c>
      <c r="C76" s="35">
        <v>244</v>
      </c>
      <c r="D76" s="35">
        <v>224</v>
      </c>
      <c r="E76" s="24">
        <f>F76+L76+M76</f>
        <v>3991100</v>
      </c>
      <c r="F76" s="25">
        <f>G76+H76+I76+J76</f>
        <v>3991100</v>
      </c>
      <c r="G76" s="41">
        <v>190700</v>
      </c>
      <c r="H76" s="41"/>
      <c r="I76" s="43"/>
      <c r="J76" s="43">
        <v>3800400</v>
      </c>
      <c r="K76" s="43"/>
      <c r="L76" s="42"/>
      <c r="M76" s="43"/>
    </row>
    <row r="77" spans="1:13" ht="30" x14ac:dyDescent="0.25">
      <c r="A77" s="33" t="s">
        <v>137</v>
      </c>
      <c r="B77" s="34" t="s">
        <v>78</v>
      </c>
      <c r="C77" s="35">
        <v>244</v>
      </c>
      <c r="D77" s="35">
        <v>225</v>
      </c>
      <c r="E77" s="24">
        <f>F77+L77+M77</f>
        <v>18083662.489999998</v>
      </c>
      <c r="F77" s="25">
        <f>G77+H77+I77+J77</f>
        <v>18083662.489999998</v>
      </c>
      <c r="G77" s="25">
        <f t="shared" ref="G77:M77" si="4">G79+G80+G81+G82+G83+G84</f>
        <v>11761314.489999998</v>
      </c>
      <c r="H77" s="25">
        <f t="shared" si="4"/>
        <v>0</v>
      </c>
      <c r="I77" s="25">
        <f t="shared" si="4"/>
        <v>0</v>
      </c>
      <c r="J77" s="25">
        <f t="shared" si="4"/>
        <v>6322348</v>
      </c>
      <c r="K77" s="25">
        <f t="shared" si="4"/>
        <v>0</v>
      </c>
      <c r="L77" s="25">
        <f t="shared" si="4"/>
        <v>0</v>
      </c>
      <c r="M77" s="25">
        <f t="shared" si="4"/>
        <v>0</v>
      </c>
    </row>
    <row r="78" spans="1:13" x14ac:dyDescent="0.25">
      <c r="A78" s="33"/>
      <c r="B78" s="34" t="s">
        <v>12</v>
      </c>
      <c r="C78" s="35" t="s">
        <v>8</v>
      </c>
      <c r="D78" s="35" t="s">
        <v>8</v>
      </c>
      <c r="E78" s="36" t="s">
        <v>8</v>
      </c>
      <c r="F78" s="37" t="s">
        <v>8</v>
      </c>
      <c r="G78" s="37" t="s">
        <v>8</v>
      </c>
      <c r="H78" s="37" t="s">
        <v>8</v>
      </c>
      <c r="I78" s="46" t="s">
        <v>8</v>
      </c>
      <c r="J78" s="46" t="s">
        <v>8</v>
      </c>
      <c r="K78" s="46" t="s">
        <v>8</v>
      </c>
      <c r="L78" s="46" t="s">
        <v>8</v>
      </c>
      <c r="M78" s="46" t="s">
        <v>8</v>
      </c>
    </row>
    <row r="79" spans="1:13" ht="60" x14ac:dyDescent="0.25">
      <c r="A79" s="33" t="s">
        <v>138</v>
      </c>
      <c r="B79" s="34" t="s">
        <v>139</v>
      </c>
      <c r="C79" s="35">
        <v>244</v>
      </c>
      <c r="D79" s="35">
        <v>225</v>
      </c>
      <c r="E79" s="24">
        <f t="shared" ref="E79:E85" si="5">F79+L79+M79</f>
        <v>805995</v>
      </c>
      <c r="F79" s="25">
        <f t="shared" ref="F79:F85" si="6">G79+H79+I79+J79</f>
        <v>805995</v>
      </c>
      <c r="G79" s="41">
        <v>655995</v>
      </c>
      <c r="H79" s="41"/>
      <c r="I79" s="43"/>
      <c r="J79" s="43">
        <v>150000</v>
      </c>
      <c r="K79" s="43"/>
      <c r="L79" s="42"/>
      <c r="M79" s="43"/>
    </row>
    <row r="80" spans="1:13" ht="60" x14ac:dyDescent="0.25">
      <c r="A80" s="33" t="s">
        <v>140</v>
      </c>
      <c r="B80" s="34" t="s">
        <v>51</v>
      </c>
      <c r="C80" s="35">
        <v>244</v>
      </c>
      <c r="D80" s="35">
        <v>225</v>
      </c>
      <c r="E80" s="24">
        <f t="shared" si="5"/>
        <v>9658030.2899999991</v>
      </c>
      <c r="F80" s="25">
        <f t="shared" si="6"/>
        <v>9658030.2899999991</v>
      </c>
      <c r="G80" s="41">
        <v>9658030.2899999991</v>
      </c>
      <c r="H80" s="41"/>
      <c r="I80" s="43"/>
      <c r="J80" s="43"/>
      <c r="K80" s="43"/>
      <c r="L80" s="42"/>
      <c r="M80" s="43"/>
    </row>
    <row r="81" spans="1:13" ht="30" x14ac:dyDescent="0.25">
      <c r="A81" s="33" t="s">
        <v>141</v>
      </c>
      <c r="B81" s="34" t="s">
        <v>52</v>
      </c>
      <c r="C81" s="35">
        <v>244</v>
      </c>
      <c r="D81" s="35">
        <v>225</v>
      </c>
      <c r="E81" s="24">
        <f t="shared" si="5"/>
        <v>1420769.2</v>
      </c>
      <c r="F81" s="25">
        <f t="shared" si="6"/>
        <v>1420769.2</v>
      </c>
      <c r="G81" s="41">
        <v>1420769.2</v>
      </c>
      <c r="H81" s="41"/>
      <c r="I81" s="43"/>
      <c r="J81" s="43"/>
      <c r="K81" s="43"/>
      <c r="L81" s="42"/>
      <c r="M81" s="43"/>
    </row>
    <row r="82" spans="1:13" ht="45" x14ac:dyDescent="0.25">
      <c r="A82" s="33" t="s">
        <v>142</v>
      </c>
      <c r="B82" s="34" t="s">
        <v>53</v>
      </c>
      <c r="C82" s="35">
        <v>244</v>
      </c>
      <c r="D82" s="35">
        <v>225</v>
      </c>
      <c r="E82" s="24">
        <f t="shared" si="5"/>
        <v>26520</v>
      </c>
      <c r="F82" s="25">
        <f t="shared" si="6"/>
        <v>26520</v>
      </c>
      <c r="G82" s="41">
        <v>26520</v>
      </c>
      <c r="H82" s="41"/>
      <c r="I82" s="43"/>
      <c r="J82" s="43"/>
      <c r="K82" s="43"/>
      <c r="L82" s="42"/>
      <c r="M82" s="43"/>
    </row>
    <row r="83" spans="1:13" x14ac:dyDescent="0.25">
      <c r="A83" s="33" t="s">
        <v>143</v>
      </c>
      <c r="B83" s="34" t="s">
        <v>54</v>
      </c>
      <c r="C83" s="35">
        <v>244</v>
      </c>
      <c r="D83" s="35">
        <v>225</v>
      </c>
      <c r="E83" s="24">
        <f t="shared" si="5"/>
        <v>5473588</v>
      </c>
      <c r="F83" s="25">
        <f t="shared" si="6"/>
        <v>5473588</v>
      </c>
      <c r="G83" s="41"/>
      <c r="H83" s="41"/>
      <c r="I83" s="43"/>
      <c r="J83" s="43">
        <v>5473588</v>
      </c>
      <c r="K83" s="43"/>
      <c r="L83" s="42"/>
      <c r="M83" s="43"/>
    </row>
    <row r="84" spans="1:13" x14ac:dyDescent="0.25">
      <c r="A84" s="33" t="s">
        <v>144</v>
      </c>
      <c r="B84" s="34" t="s">
        <v>55</v>
      </c>
      <c r="C84" s="35">
        <v>244</v>
      </c>
      <c r="D84" s="35">
        <v>225</v>
      </c>
      <c r="E84" s="24">
        <f t="shared" si="5"/>
        <v>698760</v>
      </c>
      <c r="F84" s="25">
        <f t="shared" si="6"/>
        <v>698760</v>
      </c>
      <c r="G84" s="41"/>
      <c r="H84" s="41"/>
      <c r="I84" s="43"/>
      <c r="J84" s="43">
        <v>698760</v>
      </c>
      <c r="K84" s="43"/>
      <c r="L84" s="42"/>
      <c r="M84" s="43"/>
    </row>
    <row r="85" spans="1:13" x14ac:dyDescent="0.25">
      <c r="A85" s="33" t="s">
        <v>145</v>
      </c>
      <c r="B85" s="34" t="s">
        <v>68</v>
      </c>
      <c r="C85" s="35">
        <v>244</v>
      </c>
      <c r="D85" s="35">
        <v>226</v>
      </c>
      <c r="E85" s="24">
        <f t="shared" si="5"/>
        <v>51987354.380000003</v>
      </c>
      <c r="F85" s="25">
        <f t="shared" si="6"/>
        <v>51987354.380000003</v>
      </c>
      <c r="G85" s="25">
        <f>G87+G88+G89+G91</f>
        <v>9833058.3800000008</v>
      </c>
      <c r="H85" s="25">
        <f>H87+H88+H89+H90+H91</f>
        <v>0</v>
      </c>
      <c r="I85" s="25">
        <f>I87+I88+I89+I91</f>
        <v>0</v>
      </c>
      <c r="J85" s="25">
        <f>J87+J88+J89+J90+J91</f>
        <v>42154296</v>
      </c>
      <c r="K85" s="25">
        <f>K87+K88+K89+K90+K91</f>
        <v>0</v>
      </c>
      <c r="L85" s="25">
        <f>L87+L88+L89+L90+L91</f>
        <v>0</v>
      </c>
      <c r="M85" s="25">
        <f>M87+M88+M89+M90+M91</f>
        <v>0</v>
      </c>
    </row>
    <row r="86" spans="1:13" x14ac:dyDescent="0.25">
      <c r="A86" s="33"/>
      <c r="B86" s="34" t="s">
        <v>12</v>
      </c>
      <c r="C86" s="35" t="s">
        <v>8</v>
      </c>
      <c r="D86" s="35" t="s">
        <v>8</v>
      </c>
      <c r="E86" s="36" t="s">
        <v>8</v>
      </c>
      <c r="F86" s="37" t="s">
        <v>8</v>
      </c>
      <c r="G86" s="37" t="s">
        <v>8</v>
      </c>
      <c r="H86" s="37" t="s">
        <v>8</v>
      </c>
      <c r="I86" s="46" t="s">
        <v>8</v>
      </c>
      <c r="J86" s="46" t="s">
        <v>8</v>
      </c>
      <c r="K86" s="46" t="s">
        <v>8</v>
      </c>
      <c r="L86" s="46" t="s">
        <v>8</v>
      </c>
      <c r="M86" s="46" t="s">
        <v>8</v>
      </c>
    </row>
    <row r="87" spans="1:13" x14ac:dyDescent="0.25">
      <c r="A87" s="33" t="s">
        <v>146</v>
      </c>
      <c r="B87" s="34" t="s">
        <v>41</v>
      </c>
      <c r="C87" s="35">
        <v>244</v>
      </c>
      <c r="D87" s="35">
        <v>226</v>
      </c>
      <c r="E87" s="24">
        <f t="shared" ref="E87:E93" si="7">F87+L87+M87</f>
        <v>6830920.4900000002</v>
      </c>
      <c r="F87" s="25">
        <f>G87+H87+I87+J87</f>
        <v>6830920.4900000002</v>
      </c>
      <c r="G87" s="41">
        <v>6720268.6100000003</v>
      </c>
      <c r="H87" s="41"/>
      <c r="I87" s="43"/>
      <c r="J87" s="43">
        <v>110651.88</v>
      </c>
      <c r="K87" s="43"/>
      <c r="L87" s="42"/>
      <c r="M87" s="43"/>
    </row>
    <row r="88" spans="1:13" x14ac:dyDescent="0.25">
      <c r="A88" s="33" t="s">
        <v>147</v>
      </c>
      <c r="B88" s="34" t="s">
        <v>57</v>
      </c>
      <c r="C88" s="35">
        <v>244</v>
      </c>
      <c r="D88" s="35">
        <v>226</v>
      </c>
      <c r="E88" s="24">
        <f t="shared" si="7"/>
        <v>3500000</v>
      </c>
      <c r="F88" s="25">
        <f>G88+H88+I88+J88</f>
        <v>3500000</v>
      </c>
      <c r="G88" s="41"/>
      <c r="H88" s="41"/>
      <c r="I88" s="43"/>
      <c r="J88" s="43">
        <v>3500000</v>
      </c>
      <c r="K88" s="43"/>
      <c r="L88" s="42"/>
      <c r="M88" s="43"/>
    </row>
    <row r="89" spans="1:13" x14ac:dyDescent="0.25">
      <c r="A89" s="33" t="s">
        <v>148</v>
      </c>
      <c r="B89" s="34" t="s">
        <v>58</v>
      </c>
      <c r="C89" s="35">
        <v>244</v>
      </c>
      <c r="D89" s="35">
        <v>226</v>
      </c>
      <c r="E89" s="24">
        <f t="shared" si="7"/>
        <v>700000</v>
      </c>
      <c r="F89" s="25">
        <f>G89+H89+I89+J89</f>
        <v>700000</v>
      </c>
      <c r="G89" s="41"/>
      <c r="H89" s="41"/>
      <c r="I89" s="43"/>
      <c r="J89" s="43">
        <v>700000</v>
      </c>
      <c r="K89" s="43"/>
      <c r="L89" s="42"/>
      <c r="M89" s="43"/>
    </row>
    <row r="90" spans="1:13" x14ac:dyDescent="0.25">
      <c r="A90" s="33" t="s">
        <v>149</v>
      </c>
      <c r="B90" s="34" t="s">
        <v>59</v>
      </c>
      <c r="C90" s="35">
        <v>244</v>
      </c>
      <c r="D90" s="35">
        <v>226</v>
      </c>
      <c r="E90" s="24">
        <f t="shared" si="7"/>
        <v>3780000</v>
      </c>
      <c r="F90" s="25">
        <f>H90+J90</f>
        <v>3780000</v>
      </c>
      <c r="G90" s="37" t="s">
        <v>8</v>
      </c>
      <c r="H90" s="41"/>
      <c r="I90" s="46" t="s">
        <v>8</v>
      </c>
      <c r="J90" s="43">
        <v>3780000</v>
      </c>
      <c r="K90" s="43"/>
      <c r="L90" s="42"/>
      <c r="M90" s="43"/>
    </row>
    <row r="91" spans="1:13" x14ac:dyDescent="0.25">
      <c r="A91" s="33" t="s">
        <v>150</v>
      </c>
      <c r="B91" s="34" t="s">
        <v>60</v>
      </c>
      <c r="C91" s="35">
        <v>244</v>
      </c>
      <c r="D91" s="35">
        <v>226</v>
      </c>
      <c r="E91" s="24">
        <f t="shared" si="7"/>
        <v>37176433.890000001</v>
      </c>
      <c r="F91" s="25">
        <f>G91+H91+I91+J91</f>
        <v>37176433.890000001</v>
      </c>
      <c r="G91" s="41">
        <v>3112789.77</v>
      </c>
      <c r="H91" s="41"/>
      <c r="I91" s="43"/>
      <c r="J91" s="43">
        <v>34063644.119999997</v>
      </c>
      <c r="K91" s="43"/>
      <c r="L91" s="42"/>
      <c r="M91" s="43"/>
    </row>
    <row r="92" spans="1:13" x14ac:dyDescent="0.25">
      <c r="A92" s="33" t="s">
        <v>151</v>
      </c>
      <c r="B92" s="34" t="s">
        <v>84</v>
      </c>
      <c r="C92" s="35">
        <v>244</v>
      </c>
      <c r="D92" s="35">
        <v>290</v>
      </c>
      <c r="E92" s="24">
        <f t="shared" si="7"/>
        <v>412000</v>
      </c>
      <c r="F92" s="25">
        <f>G92+H92+I92+J92</f>
        <v>412000</v>
      </c>
      <c r="G92" s="41"/>
      <c r="H92" s="41"/>
      <c r="I92" s="43"/>
      <c r="J92" s="43">
        <v>412000</v>
      </c>
      <c r="K92" s="43"/>
      <c r="L92" s="42"/>
      <c r="M92" s="43"/>
    </row>
    <row r="93" spans="1:13" ht="30" x14ac:dyDescent="0.25">
      <c r="A93" s="33" t="s">
        <v>152</v>
      </c>
      <c r="B93" s="34" t="s">
        <v>75</v>
      </c>
      <c r="C93" s="35">
        <v>244</v>
      </c>
      <c r="D93" s="35">
        <v>310</v>
      </c>
      <c r="E93" s="24">
        <f t="shared" si="7"/>
        <v>33961373.399999999</v>
      </c>
      <c r="F93" s="25">
        <f>G93+H93+I93+J93</f>
        <v>33961373.399999999</v>
      </c>
      <c r="G93" s="25">
        <f t="shared" ref="G93:M93" si="8">G95+G96+G97+G98+G99</f>
        <v>0</v>
      </c>
      <c r="H93" s="25">
        <f t="shared" si="8"/>
        <v>25726373.399999999</v>
      </c>
      <c r="I93" s="25">
        <f t="shared" si="8"/>
        <v>0</v>
      </c>
      <c r="J93" s="25">
        <f t="shared" si="8"/>
        <v>8235000</v>
      </c>
      <c r="K93" s="25">
        <f t="shared" si="8"/>
        <v>2800000</v>
      </c>
      <c r="L93" s="25">
        <f t="shared" si="8"/>
        <v>0</v>
      </c>
      <c r="M93" s="25">
        <f t="shared" si="8"/>
        <v>0</v>
      </c>
    </row>
    <row r="94" spans="1:13" x14ac:dyDescent="0.25">
      <c r="A94" s="33"/>
      <c r="B94" s="34" t="s">
        <v>12</v>
      </c>
      <c r="C94" s="35" t="s">
        <v>8</v>
      </c>
      <c r="D94" s="35" t="s">
        <v>8</v>
      </c>
      <c r="E94" s="36" t="s">
        <v>8</v>
      </c>
      <c r="F94" s="37" t="s">
        <v>8</v>
      </c>
      <c r="G94" s="37" t="s">
        <v>8</v>
      </c>
      <c r="H94" s="37" t="s">
        <v>8</v>
      </c>
      <c r="I94" s="46" t="s">
        <v>8</v>
      </c>
      <c r="J94" s="46" t="s">
        <v>8</v>
      </c>
      <c r="K94" s="46" t="s">
        <v>8</v>
      </c>
      <c r="L94" s="46" t="s">
        <v>8</v>
      </c>
      <c r="M94" s="46" t="s">
        <v>8</v>
      </c>
    </row>
    <row r="95" spans="1:13" x14ac:dyDescent="0.25">
      <c r="A95" s="33" t="s">
        <v>153</v>
      </c>
      <c r="B95" s="34" t="s">
        <v>62</v>
      </c>
      <c r="C95" s="35">
        <v>244</v>
      </c>
      <c r="D95" s="35">
        <v>310</v>
      </c>
      <c r="E95" s="24">
        <f t="shared" ref="E95:E101" si="9">F95+L95+M95</f>
        <v>0</v>
      </c>
      <c r="F95" s="25">
        <f t="shared" ref="F95:F101" si="10">G95+H95+I95+J95</f>
        <v>0</v>
      </c>
      <c r="G95" s="41"/>
      <c r="H95" s="41"/>
      <c r="I95" s="43"/>
      <c r="J95" s="43"/>
      <c r="K95" s="43"/>
      <c r="L95" s="42"/>
      <c r="M95" s="43"/>
    </row>
    <row r="96" spans="1:13" x14ac:dyDescent="0.25">
      <c r="A96" s="33" t="s">
        <v>154</v>
      </c>
      <c r="B96" s="34" t="s">
        <v>63</v>
      </c>
      <c r="C96" s="35">
        <v>244</v>
      </c>
      <c r="D96" s="35">
        <v>310</v>
      </c>
      <c r="E96" s="24">
        <f t="shared" si="9"/>
        <v>0</v>
      </c>
      <c r="F96" s="25">
        <f t="shared" si="10"/>
        <v>0</v>
      </c>
      <c r="G96" s="41"/>
      <c r="H96" s="41"/>
      <c r="I96" s="43"/>
      <c r="J96" s="43"/>
      <c r="K96" s="43"/>
      <c r="L96" s="42"/>
      <c r="M96" s="43"/>
    </row>
    <row r="97" spans="1:13" x14ac:dyDescent="0.25">
      <c r="A97" s="33" t="s">
        <v>155</v>
      </c>
      <c r="B97" s="34" t="s">
        <v>57</v>
      </c>
      <c r="C97" s="35">
        <v>244</v>
      </c>
      <c r="D97" s="35">
        <v>310</v>
      </c>
      <c r="E97" s="24">
        <f t="shared" si="9"/>
        <v>7550000</v>
      </c>
      <c r="F97" s="25">
        <f t="shared" si="10"/>
        <v>7550000</v>
      </c>
      <c r="G97" s="41"/>
      <c r="H97" s="41"/>
      <c r="I97" s="43"/>
      <c r="J97" s="43">
        <v>7550000</v>
      </c>
      <c r="K97" s="43">
        <v>2800000</v>
      </c>
      <c r="L97" s="42"/>
      <c r="M97" s="43"/>
    </row>
    <row r="98" spans="1:13" ht="45" x14ac:dyDescent="0.25">
      <c r="A98" s="33" t="s">
        <v>156</v>
      </c>
      <c r="B98" s="34" t="s">
        <v>64</v>
      </c>
      <c r="C98" s="35">
        <v>244</v>
      </c>
      <c r="D98" s="35">
        <v>310</v>
      </c>
      <c r="E98" s="24">
        <f t="shared" si="9"/>
        <v>26411373.399999999</v>
      </c>
      <c r="F98" s="25">
        <f t="shared" si="10"/>
        <v>26411373.399999999</v>
      </c>
      <c r="G98" s="41"/>
      <c r="H98" s="41">
        <v>25726373.399999999</v>
      </c>
      <c r="I98" s="43"/>
      <c r="J98" s="43">
        <v>685000</v>
      </c>
      <c r="K98" s="43"/>
      <c r="L98" s="42"/>
      <c r="M98" s="43"/>
    </row>
    <row r="99" spans="1:13" x14ac:dyDescent="0.25">
      <c r="A99" s="33" t="s">
        <v>157</v>
      </c>
      <c r="B99" s="34" t="s">
        <v>65</v>
      </c>
      <c r="C99" s="35">
        <v>244</v>
      </c>
      <c r="D99" s="35">
        <v>310</v>
      </c>
      <c r="E99" s="24">
        <f t="shared" si="9"/>
        <v>0</v>
      </c>
      <c r="F99" s="25">
        <f t="shared" si="10"/>
        <v>0</v>
      </c>
      <c r="G99" s="41"/>
      <c r="H99" s="41"/>
      <c r="I99" s="43"/>
      <c r="J99" s="43"/>
      <c r="K99" s="43"/>
      <c r="L99" s="42"/>
      <c r="M99" s="43"/>
    </row>
    <row r="100" spans="1:13" ht="30" x14ac:dyDescent="0.25">
      <c r="A100" s="33" t="s">
        <v>158</v>
      </c>
      <c r="B100" s="34" t="s">
        <v>76</v>
      </c>
      <c r="C100" s="35">
        <v>244</v>
      </c>
      <c r="D100" s="35">
        <v>320</v>
      </c>
      <c r="E100" s="24">
        <f t="shared" si="9"/>
        <v>0</v>
      </c>
      <c r="F100" s="25">
        <f t="shared" si="10"/>
        <v>0</v>
      </c>
      <c r="G100" s="41"/>
      <c r="H100" s="41"/>
      <c r="I100" s="43"/>
      <c r="J100" s="43"/>
      <c r="K100" s="43"/>
      <c r="L100" s="42"/>
      <c r="M100" s="43"/>
    </row>
    <row r="101" spans="1:13" ht="30" x14ac:dyDescent="0.25">
      <c r="A101" s="33" t="s">
        <v>159</v>
      </c>
      <c r="B101" s="34" t="s">
        <v>77</v>
      </c>
      <c r="C101" s="35">
        <v>244</v>
      </c>
      <c r="D101" s="35">
        <v>340</v>
      </c>
      <c r="E101" s="24">
        <f t="shared" si="9"/>
        <v>20286400</v>
      </c>
      <c r="F101" s="25">
        <f t="shared" si="10"/>
        <v>20286400</v>
      </c>
      <c r="G101" s="25">
        <f t="shared" ref="G101:M101" si="11">G103+G104+G105+G106</f>
        <v>0</v>
      </c>
      <c r="H101" s="25">
        <f t="shared" si="11"/>
        <v>0</v>
      </c>
      <c r="I101" s="25">
        <f t="shared" si="11"/>
        <v>0</v>
      </c>
      <c r="J101" s="25">
        <f t="shared" si="11"/>
        <v>20286400</v>
      </c>
      <c r="K101" s="25">
        <f t="shared" si="11"/>
        <v>560000</v>
      </c>
      <c r="L101" s="25">
        <f t="shared" si="11"/>
        <v>0</v>
      </c>
      <c r="M101" s="25">
        <f t="shared" si="11"/>
        <v>0</v>
      </c>
    </row>
    <row r="102" spans="1:13" x14ac:dyDescent="0.25">
      <c r="A102" s="33"/>
      <c r="B102" s="34" t="s">
        <v>12</v>
      </c>
      <c r="C102" s="35" t="s">
        <v>8</v>
      </c>
      <c r="D102" s="35" t="s">
        <v>8</v>
      </c>
      <c r="E102" s="36" t="s">
        <v>8</v>
      </c>
      <c r="F102" s="37" t="s">
        <v>8</v>
      </c>
      <c r="G102" s="37" t="s">
        <v>8</v>
      </c>
      <c r="H102" s="37" t="s">
        <v>8</v>
      </c>
      <c r="I102" s="46" t="s">
        <v>8</v>
      </c>
      <c r="J102" s="46" t="s">
        <v>8</v>
      </c>
      <c r="K102" s="46" t="s">
        <v>8</v>
      </c>
      <c r="L102" s="46" t="s">
        <v>8</v>
      </c>
      <c r="M102" s="46" t="s">
        <v>8</v>
      </c>
    </row>
    <row r="103" spans="1:13" x14ac:dyDescent="0.25">
      <c r="A103" s="33" t="s">
        <v>160</v>
      </c>
      <c r="B103" s="34" t="s">
        <v>57</v>
      </c>
      <c r="C103" s="35">
        <v>244</v>
      </c>
      <c r="D103" s="35">
        <v>340</v>
      </c>
      <c r="E103" s="24">
        <f>F103+L103+M103</f>
        <v>2560000</v>
      </c>
      <c r="F103" s="25">
        <f>G103+H103+I103+J103</f>
        <v>2560000</v>
      </c>
      <c r="G103" s="41"/>
      <c r="H103" s="41"/>
      <c r="I103" s="43"/>
      <c r="J103" s="43">
        <v>2560000</v>
      </c>
      <c r="K103" s="43">
        <v>560000</v>
      </c>
      <c r="L103" s="42"/>
      <c r="M103" s="43"/>
    </row>
    <row r="104" spans="1:13" ht="30" x14ac:dyDescent="0.25">
      <c r="A104" s="33" t="s">
        <v>161</v>
      </c>
      <c r="B104" s="34" t="s">
        <v>66</v>
      </c>
      <c r="C104" s="35">
        <v>244</v>
      </c>
      <c r="D104" s="35">
        <v>340</v>
      </c>
      <c r="E104" s="24">
        <f>F104+L104+M104</f>
        <v>0</v>
      </c>
      <c r="F104" s="25">
        <f>G104+H104+I104+J104</f>
        <v>0</v>
      </c>
      <c r="G104" s="41"/>
      <c r="H104" s="41"/>
      <c r="I104" s="43"/>
      <c r="J104" s="43"/>
      <c r="K104" s="43"/>
      <c r="L104" s="42"/>
      <c r="M104" s="43"/>
    </row>
    <row r="105" spans="1:13" x14ac:dyDescent="0.25">
      <c r="A105" s="33" t="s">
        <v>162</v>
      </c>
      <c r="B105" s="34" t="s">
        <v>67</v>
      </c>
      <c r="C105" s="35">
        <v>244</v>
      </c>
      <c r="D105" s="35">
        <v>340</v>
      </c>
      <c r="E105" s="24">
        <f>F105+L105+M105</f>
        <v>0</v>
      </c>
      <c r="F105" s="25">
        <f>G105+H105+I105+J105</f>
        <v>0</v>
      </c>
      <c r="G105" s="41"/>
      <c r="H105" s="41"/>
      <c r="I105" s="43"/>
      <c r="J105" s="43"/>
      <c r="K105" s="43"/>
      <c r="L105" s="42"/>
      <c r="M105" s="43"/>
    </row>
    <row r="106" spans="1:13" x14ac:dyDescent="0.25">
      <c r="A106" s="33" t="s">
        <v>163</v>
      </c>
      <c r="B106" s="34" t="s">
        <v>65</v>
      </c>
      <c r="C106" s="35">
        <v>244</v>
      </c>
      <c r="D106" s="35">
        <v>340</v>
      </c>
      <c r="E106" s="24">
        <f>F106+L106+M106</f>
        <v>17726400</v>
      </c>
      <c r="F106" s="25">
        <f>G106+H106+I106+J106</f>
        <v>17726400</v>
      </c>
      <c r="G106" s="41"/>
      <c r="H106" s="41"/>
      <c r="I106" s="43"/>
      <c r="J106" s="43">
        <v>17726400</v>
      </c>
      <c r="K106" s="43"/>
      <c r="L106" s="42"/>
      <c r="M106" s="43"/>
    </row>
    <row r="107" spans="1:13" ht="90" x14ac:dyDescent="0.25">
      <c r="A107" s="33" t="s">
        <v>44</v>
      </c>
      <c r="B107" s="34" t="s">
        <v>164</v>
      </c>
      <c r="C107" s="35">
        <v>321</v>
      </c>
      <c r="D107" s="35" t="s">
        <v>8</v>
      </c>
      <c r="E107" s="24">
        <f>F107+L107+M107</f>
        <v>0</v>
      </c>
      <c r="F107" s="25">
        <f>G107+H107+I107+J107</f>
        <v>0</v>
      </c>
      <c r="G107" s="25">
        <f t="shared" ref="G107:M107" si="12">G109+G110</f>
        <v>0</v>
      </c>
      <c r="H107" s="25">
        <f t="shared" si="12"/>
        <v>0</v>
      </c>
      <c r="I107" s="25">
        <f t="shared" si="12"/>
        <v>0</v>
      </c>
      <c r="J107" s="25">
        <f t="shared" si="12"/>
        <v>0</v>
      </c>
      <c r="K107" s="25">
        <f t="shared" si="12"/>
        <v>0</v>
      </c>
      <c r="L107" s="25">
        <f t="shared" si="12"/>
        <v>0</v>
      </c>
      <c r="M107" s="25">
        <f t="shared" si="12"/>
        <v>0</v>
      </c>
    </row>
    <row r="108" spans="1:13" x14ac:dyDescent="0.25">
      <c r="A108" s="33"/>
      <c r="B108" s="34" t="s">
        <v>11</v>
      </c>
      <c r="C108" s="35" t="s">
        <v>8</v>
      </c>
      <c r="D108" s="35" t="s">
        <v>8</v>
      </c>
      <c r="E108" s="36" t="s">
        <v>8</v>
      </c>
      <c r="F108" s="37" t="s">
        <v>8</v>
      </c>
      <c r="G108" s="37" t="s">
        <v>8</v>
      </c>
      <c r="H108" s="37" t="s">
        <v>8</v>
      </c>
      <c r="I108" s="46" t="s">
        <v>8</v>
      </c>
      <c r="J108" s="46" t="s">
        <v>8</v>
      </c>
      <c r="K108" s="46" t="s">
        <v>8</v>
      </c>
      <c r="L108" s="46" t="s">
        <v>8</v>
      </c>
      <c r="M108" s="46" t="s">
        <v>8</v>
      </c>
    </row>
    <row r="109" spans="1:13" ht="30" x14ac:dyDescent="0.25">
      <c r="A109" s="33" t="s">
        <v>45</v>
      </c>
      <c r="B109" s="34" t="s">
        <v>73</v>
      </c>
      <c r="C109" s="35">
        <v>321</v>
      </c>
      <c r="D109" s="35">
        <v>262</v>
      </c>
      <c r="E109" s="24">
        <f>F109+L109+M109</f>
        <v>0</v>
      </c>
      <c r="F109" s="25">
        <f>G109+H109+I109+J109</f>
        <v>0</v>
      </c>
      <c r="G109" s="41"/>
      <c r="H109" s="41"/>
      <c r="I109" s="43"/>
      <c r="J109" s="43"/>
      <c r="K109" s="43"/>
      <c r="L109" s="42"/>
      <c r="M109" s="43"/>
    </row>
    <row r="110" spans="1:13" ht="75" x14ac:dyDescent="0.25">
      <c r="A110" s="33" t="s">
        <v>165</v>
      </c>
      <c r="B110" s="34" t="s">
        <v>74</v>
      </c>
      <c r="C110" s="35">
        <v>321</v>
      </c>
      <c r="D110" s="35">
        <v>263</v>
      </c>
      <c r="E110" s="24">
        <f>F110+L110+M110</f>
        <v>0</v>
      </c>
      <c r="F110" s="25">
        <f>G110+H110+I110+J110</f>
        <v>0</v>
      </c>
      <c r="G110" s="41"/>
      <c r="H110" s="41"/>
      <c r="I110" s="43"/>
      <c r="J110" s="43"/>
      <c r="K110" s="43"/>
      <c r="L110" s="42"/>
      <c r="M110" s="43"/>
    </row>
    <row r="111" spans="1:13" x14ac:dyDescent="0.25">
      <c r="A111" s="33" t="s">
        <v>46</v>
      </c>
      <c r="B111" s="34" t="s">
        <v>85</v>
      </c>
      <c r="C111" s="35">
        <v>340</v>
      </c>
      <c r="D111" s="35">
        <v>290</v>
      </c>
      <c r="E111" s="24">
        <f>F111+L111+M111</f>
        <v>0</v>
      </c>
      <c r="F111" s="25">
        <f>G111+H111+I111+J111</f>
        <v>0</v>
      </c>
      <c r="G111" s="41"/>
      <c r="H111" s="41"/>
      <c r="I111" s="43"/>
      <c r="J111" s="43"/>
      <c r="K111" s="43"/>
      <c r="L111" s="42"/>
      <c r="M111" s="43"/>
    </row>
    <row r="112" spans="1:13" ht="90" x14ac:dyDescent="0.25">
      <c r="A112" s="33" t="s">
        <v>47</v>
      </c>
      <c r="B112" s="34" t="s">
        <v>190</v>
      </c>
      <c r="C112" s="35">
        <v>407</v>
      </c>
      <c r="D112" s="35" t="s">
        <v>8</v>
      </c>
      <c r="E112" s="24">
        <f>F112+L112+M112</f>
        <v>0</v>
      </c>
      <c r="F112" s="25">
        <f>G112+H112+I112+J112</f>
        <v>0</v>
      </c>
      <c r="G112" s="67">
        <f t="shared" ref="G112:M112" si="13">G114+G115</f>
        <v>0</v>
      </c>
      <c r="H112" s="67">
        <f t="shared" si="13"/>
        <v>0</v>
      </c>
      <c r="I112" s="67">
        <f t="shared" si="13"/>
        <v>0</v>
      </c>
      <c r="J112" s="67">
        <f t="shared" si="13"/>
        <v>0</v>
      </c>
      <c r="K112" s="67">
        <f t="shared" si="13"/>
        <v>0</v>
      </c>
      <c r="L112" s="67">
        <f t="shared" si="13"/>
        <v>0</v>
      </c>
      <c r="M112" s="67">
        <f t="shared" si="13"/>
        <v>0</v>
      </c>
    </row>
    <row r="113" spans="1:13" x14ac:dyDescent="0.25">
      <c r="A113" s="33"/>
      <c r="B113" s="34" t="s">
        <v>12</v>
      </c>
      <c r="C113" s="35" t="s">
        <v>8</v>
      </c>
      <c r="D113" s="35" t="s">
        <v>8</v>
      </c>
      <c r="E113" s="36" t="s">
        <v>8</v>
      </c>
      <c r="F113" s="37" t="s">
        <v>8</v>
      </c>
      <c r="G113" s="37" t="s">
        <v>8</v>
      </c>
      <c r="H113" s="37" t="s">
        <v>8</v>
      </c>
      <c r="I113" s="46" t="s">
        <v>8</v>
      </c>
      <c r="J113" s="46" t="s">
        <v>8</v>
      </c>
      <c r="K113" s="46" t="s">
        <v>8</v>
      </c>
      <c r="L113" s="46" t="s">
        <v>8</v>
      </c>
      <c r="M113" s="46" t="s">
        <v>8</v>
      </c>
    </row>
    <row r="114" spans="1:13" x14ac:dyDescent="0.25">
      <c r="A114" s="33" t="s">
        <v>191</v>
      </c>
      <c r="B114" s="34" t="s">
        <v>193</v>
      </c>
      <c r="C114" s="35">
        <v>407</v>
      </c>
      <c r="D114" s="35">
        <v>226</v>
      </c>
      <c r="E114" s="24">
        <f>F114+L114+M114</f>
        <v>0</v>
      </c>
      <c r="F114" s="25">
        <f>G114+H114+I114+J114</f>
        <v>0</v>
      </c>
      <c r="G114" s="41"/>
      <c r="H114" s="41"/>
      <c r="I114" s="43"/>
      <c r="J114" s="43"/>
      <c r="K114" s="43"/>
      <c r="L114" s="42"/>
      <c r="M114" s="43"/>
    </row>
    <row r="115" spans="1:13" ht="30" x14ac:dyDescent="0.25">
      <c r="A115" s="33" t="s">
        <v>192</v>
      </c>
      <c r="B115" s="34" t="s">
        <v>194</v>
      </c>
      <c r="C115" s="35">
        <v>407</v>
      </c>
      <c r="D115" s="35">
        <v>310</v>
      </c>
      <c r="E115" s="24">
        <f>F115+L115+M115</f>
        <v>0</v>
      </c>
      <c r="F115" s="25">
        <f>G115+H115+I115+J115</f>
        <v>0</v>
      </c>
      <c r="G115" s="41"/>
      <c r="H115" s="41"/>
      <c r="I115" s="43"/>
      <c r="J115" s="43"/>
      <c r="K115" s="43"/>
      <c r="L115" s="42"/>
      <c r="M115" s="43"/>
    </row>
    <row r="116" spans="1:13" x14ac:dyDescent="0.25">
      <c r="A116" s="33" t="s">
        <v>48</v>
      </c>
      <c r="B116" s="34" t="s">
        <v>91</v>
      </c>
      <c r="C116" s="35">
        <v>350</v>
      </c>
      <c r="D116" s="35">
        <v>290</v>
      </c>
      <c r="E116" s="24">
        <f>F116+L116+M116</f>
        <v>0</v>
      </c>
      <c r="F116" s="25">
        <f>G116+H116+I116+J116</f>
        <v>0</v>
      </c>
      <c r="G116" s="41"/>
      <c r="H116" s="41"/>
      <c r="I116" s="43"/>
      <c r="J116" s="43"/>
      <c r="K116" s="43"/>
      <c r="L116" s="42"/>
      <c r="M116" s="43"/>
    </row>
    <row r="117" spans="1:13" ht="30" x14ac:dyDescent="0.25">
      <c r="A117" s="33" t="s">
        <v>49</v>
      </c>
      <c r="B117" s="34" t="s">
        <v>86</v>
      </c>
      <c r="C117" s="35">
        <v>831</v>
      </c>
      <c r="D117" s="35">
        <v>290</v>
      </c>
      <c r="E117" s="24">
        <f>F117+L117+M117</f>
        <v>0</v>
      </c>
      <c r="F117" s="25">
        <f>G117+H117+I117+J117</f>
        <v>0</v>
      </c>
      <c r="G117" s="41"/>
      <c r="H117" s="41"/>
      <c r="I117" s="43"/>
      <c r="J117" s="43"/>
      <c r="K117" s="43"/>
      <c r="L117" s="42"/>
      <c r="M117" s="43"/>
    </row>
    <row r="118" spans="1:13" ht="30" x14ac:dyDescent="0.25">
      <c r="A118" s="33" t="s">
        <v>167</v>
      </c>
      <c r="B118" s="34" t="s">
        <v>166</v>
      </c>
      <c r="C118" s="35">
        <v>850</v>
      </c>
      <c r="D118" s="35" t="s">
        <v>8</v>
      </c>
      <c r="E118" s="24">
        <f>F118+L118+M118</f>
        <v>275000</v>
      </c>
      <c r="F118" s="25">
        <f>G118+H118+I118+J118</f>
        <v>275000</v>
      </c>
      <c r="G118" s="25">
        <f t="shared" ref="G118:M118" si="14">G120+G121+G122</f>
        <v>0</v>
      </c>
      <c r="H118" s="25">
        <f t="shared" si="14"/>
        <v>0</v>
      </c>
      <c r="I118" s="25">
        <f t="shared" si="14"/>
        <v>0</v>
      </c>
      <c r="J118" s="25">
        <f t="shared" si="14"/>
        <v>275000</v>
      </c>
      <c r="K118" s="25">
        <f t="shared" si="14"/>
        <v>0</v>
      </c>
      <c r="L118" s="25">
        <f t="shared" si="14"/>
        <v>0</v>
      </c>
      <c r="M118" s="25">
        <f t="shared" si="14"/>
        <v>0</v>
      </c>
    </row>
    <row r="119" spans="1:13" x14ac:dyDescent="0.25">
      <c r="A119" s="33"/>
      <c r="B119" s="34" t="s">
        <v>11</v>
      </c>
      <c r="C119" s="35" t="s">
        <v>8</v>
      </c>
      <c r="D119" s="35" t="s">
        <v>8</v>
      </c>
      <c r="E119" s="36" t="s">
        <v>8</v>
      </c>
      <c r="F119" s="37" t="s">
        <v>8</v>
      </c>
      <c r="G119" s="37" t="s">
        <v>8</v>
      </c>
      <c r="H119" s="37" t="s">
        <v>8</v>
      </c>
      <c r="I119" s="46" t="s">
        <v>8</v>
      </c>
      <c r="J119" s="46" t="s">
        <v>8</v>
      </c>
      <c r="K119" s="46" t="s">
        <v>8</v>
      </c>
      <c r="L119" s="46" t="s">
        <v>8</v>
      </c>
      <c r="M119" s="46" t="s">
        <v>8</v>
      </c>
    </row>
    <row r="120" spans="1:13" ht="45" x14ac:dyDescent="0.25">
      <c r="A120" s="33" t="s">
        <v>196</v>
      </c>
      <c r="B120" s="34" t="s">
        <v>168</v>
      </c>
      <c r="C120" s="35">
        <v>851</v>
      </c>
      <c r="D120" s="35">
        <v>290</v>
      </c>
      <c r="E120" s="24">
        <f>F120+L120+M120</f>
        <v>0</v>
      </c>
      <c r="F120" s="25">
        <f>G120+H120+I120+J120</f>
        <v>0</v>
      </c>
      <c r="G120" s="41"/>
      <c r="H120" s="41"/>
      <c r="I120" s="43"/>
      <c r="J120" s="43"/>
      <c r="K120" s="43"/>
      <c r="L120" s="42"/>
      <c r="M120" s="43"/>
    </row>
    <row r="121" spans="1:13" ht="30" x14ac:dyDescent="0.25">
      <c r="A121" s="33" t="s">
        <v>197</v>
      </c>
      <c r="B121" s="34" t="s">
        <v>87</v>
      </c>
      <c r="C121" s="35">
        <v>852</v>
      </c>
      <c r="D121" s="35">
        <v>290</v>
      </c>
      <c r="E121" s="24">
        <f>F121+L121+M121</f>
        <v>25000</v>
      </c>
      <c r="F121" s="25">
        <f>G121+H121+I121+J121</f>
        <v>25000</v>
      </c>
      <c r="G121" s="41"/>
      <c r="H121" s="41"/>
      <c r="I121" s="43"/>
      <c r="J121" s="43">
        <v>25000</v>
      </c>
      <c r="K121" s="43"/>
      <c r="L121" s="42"/>
      <c r="M121" s="43"/>
    </row>
    <row r="122" spans="1:13" x14ac:dyDescent="0.25">
      <c r="A122" s="33" t="s">
        <v>198</v>
      </c>
      <c r="B122" s="34" t="s">
        <v>88</v>
      </c>
      <c r="C122" s="35">
        <v>853</v>
      </c>
      <c r="D122" s="35" t="s">
        <v>8</v>
      </c>
      <c r="E122" s="24">
        <f>F122+L122+M122</f>
        <v>250000</v>
      </c>
      <c r="F122" s="25">
        <f>G122+H122+I122+J122</f>
        <v>250000</v>
      </c>
      <c r="G122" s="25">
        <f t="shared" ref="G122:M122" si="15">G124+G125+G126</f>
        <v>0</v>
      </c>
      <c r="H122" s="25">
        <f t="shared" si="15"/>
        <v>0</v>
      </c>
      <c r="I122" s="25">
        <f t="shared" si="15"/>
        <v>0</v>
      </c>
      <c r="J122" s="25">
        <f t="shared" si="15"/>
        <v>250000</v>
      </c>
      <c r="K122" s="25">
        <f t="shared" si="15"/>
        <v>0</v>
      </c>
      <c r="L122" s="25">
        <f t="shared" si="15"/>
        <v>0</v>
      </c>
      <c r="M122" s="25">
        <f t="shared" si="15"/>
        <v>0</v>
      </c>
    </row>
    <row r="123" spans="1:13" x14ac:dyDescent="0.25">
      <c r="A123" s="52"/>
      <c r="B123" s="34" t="s">
        <v>12</v>
      </c>
      <c r="C123" s="35" t="s">
        <v>8</v>
      </c>
      <c r="D123" s="35" t="s">
        <v>8</v>
      </c>
      <c r="E123" s="36" t="s">
        <v>8</v>
      </c>
      <c r="F123" s="37" t="s">
        <v>8</v>
      </c>
      <c r="G123" s="37" t="s">
        <v>8</v>
      </c>
      <c r="H123" s="37" t="s">
        <v>8</v>
      </c>
      <c r="I123" s="46" t="s">
        <v>8</v>
      </c>
      <c r="J123" s="46" t="s">
        <v>8</v>
      </c>
      <c r="K123" s="46" t="s">
        <v>8</v>
      </c>
      <c r="L123" s="46" t="s">
        <v>8</v>
      </c>
      <c r="M123" s="46" t="s">
        <v>8</v>
      </c>
    </row>
    <row r="124" spans="1:13" ht="75" x14ac:dyDescent="0.25">
      <c r="A124" s="33" t="s">
        <v>199</v>
      </c>
      <c r="B124" s="34" t="s">
        <v>72</v>
      </c>
      <c r="C124" s="35">
        <v>853</v>
      </c>
      <c r="D124" s="35">
        <v>241</v>
      </c>
      <c r="E124" s="24">
        <f>F124+L124+M124</f>
        <v>100000</v>
      </c>
      <c r="F124" s="25">
        <f>G124+H124+I124+J124</f>
        <v>100000</v>
      </c>
      <c r="G124" s="41"/>
      <c r="H124" s="41"/>
      <c r="I124" s="43"/>
      <c r="J124" s="43">
        <v>100000</v>
      </c>
      <c r="K124" s="43"/>
      <c r="L124" s="42"/>
      <c r="M124" s="43"/>
    </row>
    <row r="125" spans="1:13" ht="45" x14ac:dyDescent="0.25">
      <c r="A125" s="33" t="s">
        <v>200</v>
      </c>
      <c r="B125" s="34" t="s">
        <v>89</v>
      </c>
      <c r="C125" s="35">
        <v>853</v>
      </c>
      <c r="D125" s="35">
        <v>253</v>
      </c>
      <c r="E125" s="24">
        <f>F125+L125+M125</f>
        <v>0</v>
      </c>
      <c r="F125" s="25">
        <f>G125+H125+I125+J125</f>
        <v>0</v>
      </c>
      <c r="G125" s="41"/>
      <c r="H125" s="41"/>
      <c r="I125" s="43"/>
      <c r="J125" s="43"/>
      <c r="K125" s="43"/>
      <c r="L125" s="42"/>
      <c r="M125" s="43"/>
    </row>
    <row r="126" spans="1:13" x14ac:dyDescent="0.25">
      <c r="A126" s="33" t="s">
        <v>201</v>
      </c>
      <c r="B126" s="34" t="s">
        <v>84</v>
      </c>
      <c r="C126" s="35">
        <v>853</v>
      </c>
      <c r="D126" s="35">
        <v>290</v>
      </c>
      <c r="E126" s="24">
        <f>F126+L126+M126</f>
        <v>150000</v>
      </c>
      <c r="F126" s="53">
        <f>G126+H126+I126+J126</f>
        <v>150000</v>
      </c>
      <c r="G126" s="54"/>
      <c r="H126" s="54"/>
      <c r="I126" s="55"/>
      <c r="J126" s="55">
        <v>150000</v>
      </c>
      <c r="K126" s="55"/>
      <c r="L126" s="56"/>
      <c r="M126" s="43"/>
    </row>
    <row r="127" spans="1:13" ht="30" x14ac:dyDescent="0.25">
      <c r="A127" s="33" t="s">
        <v>202</v>
      </c>
      <c r="B127" s="34" t="s">
        <v>90</v>
      </c>
      <c r="C127" s="35">
        <v>862</v>
      </c>
      <c r="D127" s="35">
        <v>253</v>
      </c>
      <c r="E127" s="24">
        <f>F127+L127+M127</f>
        <v>0</v>
      </c>
      <c r="F127" s="25">
        <f>G127+H127+I127+J127</f>
        <v>0</v>
      </c>
      <c r="G127" s="57"/>
      <c r="H127" s="41"/>
      <c r="I127" s="42"/>
      <c r="J127" s="42"/>
      <c r="K127" s="42"/>
      <c r="L127" s="42"/>
      <c r="M127" s="43"/>
    </row>
    <row r="128" spans="1:13" x14ac:dyDescent="0.25">
      <c r="A128" s="33"/>
      <c r="B128" s="58" t="s">
        <v>16</v>
      </c>
      <c r="C128" s="35" t="s">
        <v>8</v>
      </c>
      <c r="D128" s="35" t="s">
        <v>8</v>
      </c>
      <c r="E128" s="36" t="s">
        <v>8</v>
      </c>
      <c r="F128" s="37" t="s">
        <v>8</v>
      </c>
      <c r="G128" s="37" t="s">
        <v>8</v>
      </c>
      <c r="H128" s="37" t="s">
        <v>8</v>
      </c>
      <c r="I128" s="46" t="s">
        <v>8</v>
      </c>
      <c r="J128" s="46" t="s">
        <v>8</v>
      </c>
      <c r="K128" s="46" t="s">
        <v>8</v>
      </c>
      <c r="L128" s="46" t="s">
        <v>8</v>
      </c>
      <c r="M128" s="46" t="s">
        <v>8</v>
      </c>
    </row>
    <row r="129" spans="1:15" s="32" customFormat="1" ht="28.5" x14ac:dyDescent="0.2">
      <c r="A129" s="59" t="s">
        <v>50</v>
      </c>
      <c r="B129" s="29" t="s">
        <v>3</v>
      </c>
      <c r="C129" s="30" t="s">
        <v>8</v>
      </c>
      <c r="D129" s="30" t="s">
        <v>8</v>
      </c>
      <c r="E129" s="27"/>
      <c r="F129" s="27"/>
      <c r="G129" s="24"/>
      <c r="H129" s="24"/>
      <c r="I129" s="24"/>
      <c r="J129" s="24"/>
      <c r="K129" s="66"/>
      <c r="L129" s="24"/>
      <c r="M129" s="24"/>
    </row>
    <row r="131" spans="1:15" s="1" customFormat="1" x14ac:dyDescent="0.25">
      <c r="A131" s="75" t="s">
        <v>21</v>
      </c>
      <c r="B131" s="75"/>
      <c r="C131" s="75"/>
      <c r="D131" s="75"/>
      <c r="E131" s="75"/>
      <c r="F131" s="75"/>
      <c r="G131" s="75"/>
      <c r="H131" s="13"/>
      <c r="I131" s="13" t="s">
        <v>13</v>
      </c>
      <c r="J131" s="13"/>
      <c r="K131" s="13"/>
      <c r="L131" s="13"/>
      <c r="M131" s="68"/>
      <c r="N131" s="13"/>
      <c r="O131" s="13"/>
    </row>
    <row r="132" spans="1:15" s="1" customFormat="1" x14ac:dyDescent="0.25">
      <c r="A132" s="13"/>
      <c r="B132" s="13"/>
      <c r="C132" s="13"/>
      <c r="D132" s="13"/>
      <c r="E132" s="32"/>
      <c r="F132" s="13"/>
      <c r="G132" s="13"/>
      <c r="H132" s="13"/>
      <c r="I132" s="63" t="s">
        <v>4</v>
      </c>
      <c r="J132" s="13"/>
      <c r="K132" s="13"/>
      <c r="L132" s="13"/>
      <c r="M132" s="64" t="s">
        <v>14</v>
      </c>
      <c r="N132" s="13"/>
      <c r="O132" s="13"/>
    </row>
    <row r="133" spans="1:15" s="1" customFormat="1" x14ac:dyDescent="0.25">
      <c r="A133" s="75" t="s">
        <v>22</v>
      </c>
      <c r="B133" s="75"/>
      <c r="C133" s="75"/>
      <c r="D133" s="75"/>
      <c r="E133" s="75"/>
      <c r="F133" s="75"/>
      <c r="G133" s="75"/>
      <c r="H133" s="75"/>
      <c r="I133" s="65" t="s">
        <v>13</v>
      </c>
      <c r="J133" s="13"/>
      <c r="K133" s="13"/>
      <c r="L133" s="13"/>
      <c r="M133" s="68"/>
      <c r="N133" s="13"/>
      <c r="O133" s="13"/>
    </row>
    <row r="134" spans="1:15" s="1" customFormat="1" x14ac:dyDescent="0.25">
      <c r="A134" s="13"/>
      <c r="B134" s="13"/>
      <c r="C134" s="13"/>
      <c r="D134" s="13"/>
      <c r="E134" s="32"/>
      <c r="F134" s="13"/>
      <c r="G134" s="13"/>
      <c r="H134" s="13"/>
      <c r="I134" s="65" t="s">
        <v>4</v>
      </c>
      <c r="J134" s="13"/>
      <c r="K134" s="13"/>
      <c r="L134" s="13"/>
      <c r="M134" s="64" t="s">
        <v>14</v>
      </c>
      <c r="N134" s="13"/>
      <c r="O134" s="13"/>
    </row>
    <row r="135" spans="1:15" s="1" customFormat="1" x14ac:dyDescent="0.25">
      <c r="A135" s="75" t="s">
        <v>23</v>
      </c>
      <c r="B135" s="75"/>
      <c r="C135" s="75"/>
      <c r="D135" s="75"/>
      <c r="E135" s="75"/>
      <c r="F135" s="75"/>
      <c r="G135" s="75"/>
      <c r="H135" s="75"/>
      <c r="I135" s="65" t="s">
        <v>13</v>
      </c>
      <c r="J135" s="13"/>
      <c r="K135" s="13"/>
      <c r="L135" s="13"/>
      <c r="M135" s="68"/>
      <c r="N135" s="13"/>
      <c r="O135" s="13"/>
    </row>
    <row r="136" spans="1:15" s="1" customFormat="1" x14ac:dyDescent="0.25">
      <c r="A136" s="13"/>
      <c r="B136" s="13"/>
      <c r="C136" s="13"/>
      <c r="D136" s="13"/>
      <c r="E136" s="32"/>
      <c r="F136" s="13"/>
      <c r="G136" s="13"/>
      <c r="H136" s="13"/>
      <c r="I136" s="65" t="s">
        <v>4</v>
      </c>
      <c r="J136" s="13"/>
      <c r="K136" s="13"/>
      <c r="L136" s="13"/>
      <c r="M136" s="64" t="s">
        <v>14</v>
      </c>
      <c r="N136" s="13"/>
      <c r="O136" s="13"/>
    </row>
    <row r="137" spans="1:15" s="1" customFormat="1" x14ac:dyDescent="0.25">
      <c r="A137" s="75" t="s">
        <v>15</v>
      </c>
      <c r="B137" s="75"/>
      <c r="C137" s="13"/>
      <c r="D137" s="13"/>
      <c r="E137" s="32"/>
      <c r="F137" s="13"/>
      <c r="G137" s="13"/>
      <c r="H137" s="13"/>
      <c r="I137" s="65" t="s">
        <v>13</v>
      </c>
      <c r="J137" s="13"/>
      <c r="K137" s="13"/>
      <c r="L137" s="13"/>
      <c r="M137" s="68"/>
      <c r="N137" s="13"/>
      <c r="O137" s="13"/>
    </row>
    <row r="138" spans="1:15" s="1" customFormat="1" x14ac:dyDescent="0.25">
      <c r="A138" s="62" t="s">
        <v>17</v>
      </c>
      <c r="B138" s="69"/>
      <c r="C138" s="13"/>
      <c r="D138" s="13"/>
      <c r="E138" s="32"/>
      <c r="F138" s="13"/>
      <c r="G138" s="13"/>
      <c r="H138" s="13"/>
      <c r="I138" s="65" t="s">
        <v>4</v>
      </c>
      <c r="J138" s="13"/>
      <c r="K138" s="13"/>
      <c r="L138" s="13"/>
      <c r="M138" s="64" t="s">
        <v>14</v>
      </c>
      <c r="N138" s="13"/>
      <c r="O138" s="13"/>
    </row>
    <row r="139" spans="1:15" s="1" customFormat="1" x14ac:dyDescent="0.25">
      <c r="A139" s="1" t="s">
        <v>5</v>
      </c>
      <c r="B139" s="70"/>
      <c r="D139" s="8"/>
      <c r="E139" s="9"/>
      <c r="F139" s="8"/>
      <c r="N139" s="13"/>
      <c r="O139" s="13"/>
    </row>
  </sheetData>
  <mergeCells count="19">
    <mergeCell ref="F5:F7"/>
    <mergeCell ref="J6:K6"/>
    <mergeCell ref="E4:E7"/>
    <mergeCell ref="A2:M2"/>
    <mergeCell ref="F4:M4"/>
    <mergeCell ref="A137:B137"/>
    <mergeCell ref="B4:B7"/>
    <mergeCell ref="A4:A7"/>
    <mergeCell ref="G6:G7"/>
    <mergeCell ref="C4:C7"/>
    <mergeCell ref="A133:H133"/>
    <mergeCell ref="A135:H135"/>
    <mergeCell ref="A131:G131"/>
    <mergeCell ref="J3:K3"/>
    <mergeCell ref="H6:H7"/>
    <mergeCell ref="I6:I7"/>
    <mergeCell ref="D4:D7"/>
    <mergeCell ref="M5:M7"/>
    <mergeCell ref="L5:L7"/>
  </mergeCells>
  <phoneticPr fontId="0" type="noConversion"/>
  <pageMargins left="0.70866141732283472" right="0.39370078740157483" top="0.74803149606299213" bottom="0.74803149606299213" header="0.31496062992125984" footer="0.31496062992125984"/>
  <pageSetup paperSize="9" scale="62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ТРАФАРЕТ</vt:lpstr>
      <vt:lpstr>ТРАФАРЕТ!Область_печати</vt:lpstr>
    </vt:vector>
  </TitlesOfParts>
  <Company>МИК-информ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gavrilova</dc:creator>
  <cp:lastModifiedBy>система</cp:lastModifiedBy>
  <dcterms:created xsi:type="dcterms:W3CDTF">2012-11-09T13:31:56Z</dcterms:created>
  <dcterms:modified xsi:type="dcterms:W3CDTF">2018-04-17T09:22:50Z</dcterms:modified>
</cp:coreProperties>
</file>